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-440" windowWidth="25600" windowHeight="16000" activeTab="1"/>
  </bookViews>
  <sheets>
    <sheet name="100m men" sheetId="1" r:id="rId1"/>
    <sheet name="100m wome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7" i="2" l="1"/>
  <c r="P37" i="2"/>
  <c r="Q37" i="2"/>
  <c r="R37" i="2"/>
  <c r="O38" i="2"/>
  <c r="P38" i="2"/>
  <c r="Q38" i="2"/>
  <c r="R38" i="2"/>
  <c r="O39" i="2"/>
  <c r="P39" i="2"/>
  <c r="Q39" i="2"/>
  <c r="R39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O12" i="2"/>
  <c r="P12" i="2"/>
  <c r="Q12" i="2"/>
  <c r="R12" i="2"/>
  <c r="O13" i="2"/>
  <c r="P13" i="2"/>
  <c r="Q13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O17" i="2"/>
  <c r="P17" i="2"/>
  <c r="Q17" i="2"/>
  <c r="R17" i="2"/>
  <c r="R11" i="2"/>
  <c r="Q11" i="2"/>
  <c r="P11" i="2"/>
  <c r="O11" i="2"/>
  <c r="N25" i="1"/>
  <c r="R25" i="1"/>
  <c r="N26" i="1"/>
  <c r="R26" i="1"/>
  <c r="K43" i="1"/>
  <c r="O4" i="2"/>
  <c r="P4" i="2"/>
  <c r="Q4" i="2"/>
  <c r="R4" i="2"/>
  <c r="O5" i="2"/>
  <c r="P5" i="2"/>
  <c r="Q5" i="2"/>
  <c r="R5" i="2"/>
  <c r="O6" i="2"/>
  <c r="P6" i="2"/>
  <c r="Q6" i="2"/>
  <c r="R6" i="2"/>
  <c r="R3" i="2"/>
  <c r="Q3" i="2"/>
  <c r="P3" i="2"/>
  <c r="O3" i="2"/>
  <c r="P70" i="1"/>
  <c r="M70" i="1"/>
  <c r="Q70" i="1"/>
  <c r="N70" i="1"/>
  <c r="R70" i="1"/>
  <c r="O70" i="1"/>
  <c r="S70" i="1"/>
  <c r="P71" i="1"/>
  <c r="M71" i="1"/>
  <c r="Q71" i="1"/>
  <c r="N71" i="1"/>
  <c r="R71" i="1"/>
  <c r="O71" i="1"/>
  <c r="S71" i="1"/>
  <c r="P72" i="1"/>
  <c r="M72" i="1"/>
  <c r="Q72" i="1"/>
  <c r="N72" i="1"/>
  <c r="R72" i="1"/>
  <c r="O72" i="1"/>
  <c r="S72" i="1"/>
  <c r="P73" i="1"/>
  <c r="M73" i="1"/>
  <c r="Q73" i="1"/>
  <c r="N73" i="1"/>
  <c r="R73" i="1"/>
  <c r="O73" i="1"/>
  <c r="S73" i="1"/>
  <c r="O69" i="1"/>
  <c r="S69" i="1"/>
  <c r="N69" i="1"/>
  <c r="R69" i="1"/>
  <c r="M69" i="1"/>
  <c r="Q69" i="1"/>
  <c r="P69" i="1"/>
  <c r="O68" i="1"/>
  <c r="S68" i="1"/>
  <c r="N68" i="1"/>
  <c r="R68" i="1"/>
  <c r="M68" i="1"/>
  <c r="Q68" i="1"/>
  <c r="P68" i="1"/>
  <c r="P59" i="1"/>
  <c r="M59" i="1"/>
  <c r="Q59" i="1"/>
  <c r="P60" i="1"/>
  <c r="M60" i="1"/>
  <c r="Q60" i="1"/>
  <c r="P61" i="1"/>
  <c r="M61" i="1"/>
  <c r="Q61" i="1"/>
  <c r="M58" i="1"/>
  <c r="Q58" i="1"/>
  <c r="P58" i="1"/>
  <c r="M57" i="1"/>
  <c r="Q57" i="1"/>
  <c r="P57" i="1"/>
  <c r="P41" i="1"/>
  <c r="M41" i="1"/>
  <c r="Q41" i="1"/>
  <c r="N41" i="1"/>
  <c r="R41" i="1"/>
  <c r="O41" i="1"/>
  <c r="S41" i="1"/>
  <c r="P52" i="1"/>
  <c r="M52" i="1"/>
  <c r="Q52" i="1"/>
  <c r="N52" i="1"/>
  <c r="R52" i="1"/>
  <c r="O52" i="1"/>
  <c r="S52" i="1"/>
  <c r="P53" i="1"/>
  <c r="M53" i="1"/>
  <c r="Q53" i="1"/>
  <c r="N53" i="1"/>
  <c r="R53" i="1"/>
  <c r="O53" i="1"/>
  <c r="S53" i="1"/>
  <c r="O51" i="1"/>
  <c r="S51" i="1"/>
  <c r="N51" i="1"/>
  <c r="R51" i="1"/>
  <c r="M51" i="1"/>
  <c r="Q51" i="1"/>
  <c r="P51" i="1"/>
  <c r="O50" i="1"/>
  <c r="S50" i="1"/>
  <c r="N50" i="1"/>
  <c r="R50" i="1"/>
  <c r="M50" i="1"/>
  <c r="Q50" i="1"/>
  <c r="P50" i="1"/>
  <c r="O49" i="1"/>
  <c r="S49" i="1"/>
  <c r="N49" i="1"/>
  <c r="R49" i="1"/>
  <c r="M49" i="1"/>
  <c r="Q49" i="1"/>
  <c r="P49" i="1"/>
  <c r="O48" i="1"/>
  <c r="S48" i="1"/>
  <c r="N48" i="1"/>
  <c r="R48" i="1"/>
  <c r="M48" i="1"/>
  <c r="Q48" i="1"/>
  <c r="P48" i="1"/>
  <c r="O47" i="1"/>
  <c r="S47" i="1"/>
  <c r="N47" i="1"/>
  <c r="R47" i="1"/>
  <c r="M47" i="1"/>
  <c r="Q47" i="1"/>
  <c r="P47" i="1"/>
  <c r="O46" i="1"/>
  <c r="S46" i="1"/>
  <c r="N46" i="1"/>
  <c r="R46" i="1"/>
  <c r="M46" i="1"/>
  <c r="Q46" i="1"/>
  <c r="P46" i="1"/>
  <c r="O40" i="1"/>
  <c r="S40" i="1"/>
  <c r="N40" i="1"/>
  <c r="R40" i="1"/>
  <c r="M40" i="1"/>
  <c r="Q40" i="1"/>
  <c r="P40" i="1"/>
  <c r="O39" i="1"/>
  <c r="S39" i="1"/>
  <c r="N39" i="1"/>
  <c r="R39" i="1"/>
  <c r="M39" i="1"/>
  <c r="Q39" i="1"/>
  <c r="P39" i="1"/>
  <c r="O38" i="1"/>
  <c r="S38" i="1"/>
  <c r="N38" i="1"/>
  <c r="R38" i="1"/>
  <c r="M38" i="1"/>
  <c r="Q38" i="1"/>
  <c r="P38" i="1"/>
  <c r="O37" i="1"/>
  <c r="S37" i="1"/>
  <c r="N37" i="1"/>
  <c r="R37" i="1"/>
  <c r="M37" i="1"/>
  <c r="Q37" i="1"/>
  <c r="P37" i="1"/>
  <c r="O36" i="1"/>
  <c r="S36" i="1"/>
  <c r="N36" i="1"/>
  <c r="R36" i="1"/>
  <c r="M36" i="1"/>
  <c r="Q36" i="1"/>
  <c r="P36" i="1"/>
  <c r="O35" i="1"/>
  <c r="S35" i="1"/>
  <c r="N35" i="1"/>
  <c r="R35" i="1"/>
  <c r="M35" i="1"/>
  <c r="Q35" i="1"/>
  <c r="P35" i="1"/>
  <c r="O30" i="1"/>
  <c r="S30" i="1"/>
  <c r="N30" i="1"/>
  <c r="R30" i="1"/>
  <c r="M30" i="1"/>
  <c r="Q30" i="1"/>
  <c r="P30" i="1"/>
  <c r="O29" i="1"/>
  <c r="S29" i="1"/>
  <c r="N29" i="1"/>
  <c r="R29" i="1"/>
  <c r="M29" i="1"/>
  <c r="Q29" i="1"/>
  <c r="P29" i="1"/>
  <c r="O28" i="1"/>
  <c r="S28" i="1"/>
  <c r="N28" i="1"/>
  <c r="R28" i="1"/>
  <c r="M28" i="1"/>
  <c r="Q28" i="1"/>
  <c r="P28" i="1"/>
  <c r="O27" i="1"/>
  <c r="S27" i="1"/>
  <c r="N27" i="1"/>
  <c r="R27" i="1"/>
  <c r="M27" i="1"/>
  <c r="Q27" i="1"/>
  <c r="P27" i="1"/>
  <c r="O26" i="1"/>
  <c r="S26" i="1"/>
  <c r="M26" i="1"/>
  <c r="Q26" i="1"/>
  <c r="P26" i="1"/>
  <c r="O25" i="1"/>
  <c r="S25" i="1"/>
  <c r="M25" i="1"/>
  <c r="Q25" i="1"/>
  <c r="P25" i="1"/>
  <c r="O19" i="1"/>
  <c r="S19" i="1"/>
  <c r="N19" i="1"/>
  <c r="R19" i="1"/>
  <c r="M19" i="1"/>
  <c r="Q19" i="1"/>
  <c r="P19" i="1"/>
  <c r="O18" i="1"/>
  <c r="S18" i="1"/>
  <c r="N18" i="1"/>
  <c r="R18" i="1"/>
  <c r="M18" i="1"/>
  <c r="Q18" i="1"/>
  <c r="P18" i="1"/>
  <c r="O17" i="1"/>
  <c r="S17" i="1"/>
  <c r="N17" i="1"/>
  <c r="R17" i="1"/>
  <c r="M17" i="1"/>
  <c r="Q17" i="1"/>
  <c r="P17" i="1"/>
  <c r="O16" i="1"/>
  <c r="S16" i="1"/>
  <c r="N16" i="1"/>
  <c r="R16" i="1"/>
  <c r="M16" i="1"/>
  <c r="Q16" i="1"/>
  <c r="P16" i="1"/>
  <c r="O15" i="1"/>
  <c r="S15" i="1"/>
  <c r="N15" i="1"/>
  <c r="R15" i="1"/>
  <c r="M15" i="1"/>
  <c r="Q15" i="1"/>
  <c r="P15" i="1"/>
  <c r="O14" i="1"/>
  <c r="S14" i="1"/>
  <c r="N14" i="1"/>
  <c r="R14" i="1"/>
  <c r="M14" i="1"/>
  <c r="Q14" i="1"/>
  <c r="P14" i="1"/>
  <c r="P4" i="1"/>
  <c r="M4" i="1"/>
  <c r="Q4" i="1"/>
  <c r="N4" i="1"/>
  <c r="R4" i="1"/>
  <c r="O4" i="1"/>
  <c r="S4" i="1"/>
  <c r="P5" i="1"/>
  <c r="M5" i="1"/>
  <c r="Q5" i="1"/>
  <c r="N5" i="1"/>
  <c r="R5" i="1"/>
  <c r="O5" i="1"/>
  <c r="S5" i="1"/>
  <c r="P6" i="1"/>
  <c r="M6" i="1"/>
  <c r="Q6" i="1"/>
  <c r="N6" i="1"/>
  <c r="R6" i="1"/>
  <c r="O6" i="1"/>
  <c r="S6" i="1"/>
  <c r="P7" i="1"/>
  <c r="M7" i="1"/>
  <c r="Q7" i="1"/>
  <c r="N7" i="1"/>
  <c r="R7" i="1"/>
  <c r="O7" i="1"/>
  <c r="S7" i="1"/>
  <c r="P8" i="1"/>
  <c r="M8" i="1"/>
  <c r="Q8" i="1"/>
  <c r="N8" i="1"/>
  <c r="R8" i="1"/>
  <c r="O8" i="1"/>
  <c r="S8" i="1"/>
  <c r="P9" i="1"/>
  <c r="M9" i="1"/>
  <c r="Q9" i="1"/>
  <c r="N9" i="1"/>
  <c r="R9" i="1"/>
  <c r="O9" i="1"/>
  <c r="S9" i="1"/>
  <c r="P10" i="1"/>
  <c r="M10" i="1"/>
  <c r="Q10" i="1"/>
  <c r="N10" i="1"/>
  <c r="R10" i="1"/>
  <c r="O10" i="1"/>
  <c r="S10" i="1"/>
  <c r="O3" i="1"/>
  <c r="S3" i="1"/>
  <c r="N3" i="1"/>
  <c r="R3" i="1"/>
  <c r="M3" i="1"/>
  <c r="Q3" i="1"/>
  <c r="P3" i="1"/>
  <c r="N33" i="2"/>
  <c r="N34" i="2"/>
  <c r="N35" i="2"/>
  <c r="N36" i="2"/>
  <c r="N37" i="2"/>
  <c r="N38" i="2"/>
  <c r="N39" i="2"/>
  <c r="N32" i="2"/>
  <c r="N26" i="2"/>
  <c r="N25" i="2"/>
  <c r="N24" i="2"/>
  <c r="N23" i="2"/>
  <c r="N22" i="2"/>
  <c r="N12" i="2"/>
  <c r="N13" i="2"/>
  <c r="N14" i="2"/>
  <c r="N15" i="2"/>
  <c r="N16" i="2"/>
  <c r="N17" i="2"/>
  <c r="N11" i="2"/>
  <c r="N4" i="2"/>
  <c r="N5" i="2"/>
  <c r="N6" i="2"/>
  <c r="N3" i="2"/>
  <c r="M33" i="2"/>
  <c r="M34" i="2"/>
  <c r="M35" i="2"/>
  <c r="M36" i="2"/>
  <c r="M37" i="2"/>
  <c r="M38" i="2"/>
  <c r="M39" i="2"/>
  <c r="M32" i="2"/>
  <c r="M26" i="2"/>
  <c r="M25" i="2"/>
  <c r="M24" i="2"/>
  <c r="M23" i="2"/>
  <c r="M22" i="2"/>
  <c r="M15" i="2"/>
  <c r="M16" i="2"/>
  <c r="M17" i="2"/>
  <c r="M14" i="2"/>
  <c r="M13" i="2"/>
  <c r="M12" i="2"/>
  <c r="M11" i="2"/>
  <c r="M6" i="2"/>
  <c r="M4" i="2"/>
  <c r="M5" i="2"/>
  <c r="M3" i="2"/>
  <c r="L39" i="2"/>
  <c r="L38" i="2"/>
  <c r="L37" i="2"/>
  <c r="L36" i="2"/>
  <c r="L35" i="2"/>
  <c r="L34" i="2"/>
  <c r="L33" i="2"/>
  <c r="L32" i="2"/>
  <c r="L26" i="2"/>
  <c r="L25" i="2"/>
  <c r="L24" i="2"/>
  <c r="L23" i="2"/>
  <c r="L22" i="2"/>
  <c r="L17" i="2"/>
  <c r="L16" i="2"/>
  <c r="L15" i="2"/>
  <c r="L14" i="2"/>
  <c r="L13" i="2"/>
  <c r="L12" i="2"/>
  <c r="L11" i="2"/>
  <c r="L6" i="2"/>
  <c r="L5" i="2"/>
  <c r="L4" i="2"/>
  <c r="L3" i="2"/>
</calcChain>
</file>

<file path=xl/sharedStrings.xml><?xml version="1.0" encoding="utf-8"?>
<sst xmlns="http://schemas.openxmlformats.org/spreadsheetml/2006/main" count="466" uniqueCount="231">
  <si>
    <t>Resultat Final A 100m män</t>
  </si>
  <si>
    <t>Vind</t>
  </si>
  <si>
    <t>Placering</t>
  </si>
  <si>
    <t>Bana</t>
  </si>
  <si>
    <t>Nummer</t>
  </si>
  <si>
    <t>Förnam</t>
  </si>
  <si>
    <t>Namn</t>
  </si>
  <si>
    <t>År</t>
  </si>
  <si>
    <t>Klubb</t>
  </si>
  <si>
    <t>Resultat</t>
  </si>
  <si>
    <t>30m video</t>
  </si>
  <si>
    <t>60m</t>
  </si>
  <si>
    <t>80m</t>
  </si>
  <si>
    <t>30-60m</t>
  </si>
  <si>
    <t>60-80m</t>
  </si>
  <si>
    <t>80-100m</t>
  </si>
  <si>
    <t>Kemarley</t>
  </si>
  <si>
    <t>Brown</t>
  </si>
  <si>
    <t>Jamaica</t>
  </si>
  <si>
    <t>Julian</t>
  </si>
  <si>
    <t>Forte</t>
  </si>
  <si>
    <t>Jaysuma</t>
  </si>
  <si>
    <t>Saidy Ndure</t>
  </si>
  <si>
    <t>NOR</t>
  </si>
  <si>
    <t>DQ</t>
  </si>
  <si>
    <t>Evan</t>
  </si>
  <si>
    <t>Scott</t>
  </si>
  <si>
    <t>USA</t>
  </si>
  <si>
    <t>Andrew</t>
  </si>
  <si>
    <t>Fisher</t>
  </si>
  <si>
    <t>Tom</t>
  </si>
  <si>
    <t>Kling Baptiste</t>
  </si>
  <si>
    <t>Huddinge IF</t>
  </si>
  <si>
    <t>Sulayman</t>
  </si>
  <si>
    <t>Bah</t>
  </si>
  <si>
    <t>Ullevi FK</t>
  </si>
  <si>
    <t>Tony</t>
  </si>
  <si>
    <t>Darkwah</t>
  </si>
  <si>
    <t>Hammarby IF</t>
  </si>
  <si>
    <t>Resultat Final B 100m män</t>
  </si>
  <si>
    <t>Patrik</t>
  </si>
  <si>
    <t>Andersson</t>
  </si>
  <si>
    <t xml:space="preserve">Nil </t>
  </si>
  <si>
    <t>de Oliveira</t>
  </si>
  <si>
    <t>Spårvägens FI</t>
  </si>
  <si>
    <t>Stefan</t>
  </si>
  <si>
    <t>Tärnhuvud</t>
  </si>
  <si>
    <t>Sundsvalls Friidrott</t>
  </si>
  <si>
    <t>Christoffer</t>
  </si>
  <si>
    <t>Buhagen</t>
  </si>
  <si>
    <t>Trondheim Friidrott</t>
  </si>
  <si>
    <t>Anders Erland</t>
  </si>
  <si>
    <t>Idås</t>
  </si>
  <si>
    <t>Hortens FIK, Norge</t>
  </si>
  <si>
    <t>David</t>
  </si>
  <si>
    <t>Sennung</t>
  </si>
  <si>
    <t>Jacob</t>
  </si>
  <si>
    <t>Ewertzh</t>
  </si>
  <si>
    <t>DNS</t>
  </si>
  <si>
    <t>Even</t>
  </si>
  <si>
    <t>Pettersen</t>
  </si>
  <si>
    <t>Urædd friidrett, NOR</t>
  </si>
  <si>
    <t>Resultat Final C 100m män</t>
  </si>
  <si>
    <t>Erik</t>
  </si>
  <si>
    <t>Hagberg</t>
  </si>
  <si>
    <t>Upsala IF</t>
  </si>
  <si>
    <t>Carl</t>
  </si>
  <si>
    <t>Armfelt</t>
  </si>
  <si>
    <t xml:space="preserve">Johan </t>
  </si>
  <si>
    <t>Lilja</t>
  </si>
  <si>
    <t>Emil</t>
  </si>
  <si>
    <t>von Barth</t>
  </si>
  <si>
    <t xml:space="preserve">Jean-Christian </t>
  </si>
  <si>
    <t>Zirignon</t>
  </si>
  <si>
    <t>Piteå IF</t>
  </si>
  <si>
    <t>Jostein Joshua</t>
  </si>
  <si>
    <t>Fossøy</t>
  </si>
  <si>
    <t>Florö T&amp;IF, Norge</t>
  </si>
  <si>
    <t>Sunday</t>
  </si>
  <si>
    <t>Ojuri</t>
  </si>
  <si>
    <t>Resultat Final D 100m män</t>
  </si>
  <si>
    <t>Joakim</t>
  </si>
  <si>
    <t>Dang</t>
  </si>
  <si>
    <t>Gular IL, NOR</t>
  </si>
  <si>
    <t>Robin</t>
  </si>
  <si>
    <t>Nordqvist</t>
  </si>
  <si>
    <t>Gustaf</t>
  </si>
  <si>
    <t>Kjell</t>
  </si>
  <si>
    <t>Turebergs FK</t>
  </si>
  <si>
    <t>Jonas Andree</t>
  </si>
  <si>
    <t>Grönnhaug</t>
  </si>
  <si>
    <t>Ranheim IL, Norge</t>
  </si>
  <si>
    <t xml:space="preserve">Andreas </t>
  </si>
  <si>
    <t>Engwall</t>
  </si>
  <si>
    <t>Lars Jöran</t>
  </si>
  <si>
    <t>Storhaug</t>
  </si>
  <si>
    <t>IL Skjalg, Norge</t>
  </si>
  <si>
    <t xml:space="preserve">Yonathan </t>
  </si>
  <si>
    <t>Helsing</t>
  </si>
  <si>
    <t>Annerfalk</t>
  </si>
  <si>
    <t>Mariestads AIF</t>
  </si>
  <si>
    <t>Resultat Final E 100m män</t>
  </si>
  <si>
    <t>Sondre</t>
  </si>
  <si>
    <t>Nyvold</t>
  </si>
  <si>
    <t>IK Tjalve, Norge</t>
  </si>
  <si>
    <t>Thorshaug</t>
  </si>
  <si>
    <t>Tarley</t>
  </si>
  <si>
    <t>Allison</t>
  </si>
  <si>
    <t>Järvsö IF</t>
  </si>
  <si>
    <t>Mulamba</t>
  </si>
  <si>
    <t>Van den Hende</t>
  </si>
  <si>
    <t>Belgium</t>
  </si>
  <si>
    <t>Henrik</t>
  </si>
  <si>
    <t>Johnsen</t>
  </si>
  <si>
    <t>Ingar</t>
  </si>
  <si>
    <t>Kiplesund</t>
  </si>
  <si>
    <t>Nyberg</t>
  </si>
  <si>
    <t>Truls</t>
  </si>
  <si>
    <t>Axelson</t>
  </si>
  <si>
    <t>Resultat Final F 100m män</t>
  </si>
  <si>
    <t>1:a 60m</t>
  </si>
  <si>
    <t>Hjalmar</t>
  </si>
  <si>
    <t>Sundvall</t>
  </si>
  <si>
    <t>Riviera FI</t>
  </si>
  <si>
    <t>Ingen film</t>
  </si>
  <si>
    <t>Alexander</t>
  </si>
  <si>
    <t>Lesser</t>
  </si>
  <si>
    <t>Mikael</t>
  </si>
  <si>
    <t>Gerlach</t>
  </si>
  <si>
    <t>Fredrik</t>
  </si>
  <si>
    <t>Wall</t>
  </si>
  <si>
    <t>Jesper</t>
  </si>
  <si>
    <t>Rask</t>
  </si>
  <si>
    <t>Bollnäs FI</t>
  </si>
  <si>
    <t>Amadou</t>
  </si>
  <si>
    <t>Sussoho</t>
  </si>
  <si>
    <t>Marius</t>
  </si>
  <si>
    <t>Bull Hjeltnes</t>
  </si>
  <si>
    <t>Johan</t>
  </si>
  <si>
    <t>Forsberg</t>
  </si>
  <si>
    <t>Resultat Final G 100m män</t>
  </si>
  <si>
    <t>Philip</t>
  </si>
  <si>
    <t>Östli</t>
  </si>
  <si>
    <t xml:space="preserve">Per </t>
  </si>
  <si>
    <t>Jonsson</t>
  </si>
  <si>
    <t>Jonathan</t>
  </si>
  <si>
    <t>Paulsson Bixo</t>
  </si>
  <si>
    <t>Östersunds GIF</t>
  </si>
  <si>
    <t>Sundqvist</t>
  </si>
  <si>
    <t>Oskar</t>
  </si>
  <si>
    <t>Mårtensson</t>
  </si>
  <si>
    <t>Sindre</t>
  </si>
  <si>
    <t>Tömmervik</t>
  </si>
  <si>
    <t>Svensson</t>
  </si>
  <si>
    <t>IFK Lidingö</t>
  </si>
  <si>
    <t>Resultat Final D 100m kvinnor</t>
  </si>
  <si>
    <t>Moa</t>
  </si>
  <si>
    <t>Ullgren</t>
  </si>
  <si>
    <t>Goif Tjalve</t>
  </si>
  <si>
    <t>Fanny</t>
  </si>
  <si>
    <t>Panboon</t>
  </si>
  <si>
    <t>Skellefteå AIK</t>
  </si>
  <si>
    <t>Emelie</t>
  </si>
  <si>
    <t>Sögnesand</t>
  </si>
  <si>
    <t>Anna</t>
  </si>
  <si>
    <t>Sunneborn</t>
  </si>
  <si>
    <t>Elise</t>
  </si>
  <si>
    <t>Grong Ruud</t>
  </si>
  <si>
    <t>Stjørdals FK, Norge</t>
  </si>
  <si>
    <t>Resultat Final C 100m kvinnor</t>
  </si>
  <si>
    <t xml:space="preserve">Alvilde </t>
  </si>
  <si>
    <t>Grönneberg</t>
  </si>
  <si>
    <t>Heidi</t>
  </si>
  <si>
    <t>Hessan Næss</t>
  </si>
  <si>
    <t>IL Tyrving</t>
  </si>
  <si>
    <t>Mari Gilde</t>
  </si>
  <si>
    <t>Brubak</t>
  </si>
  <si>
    <t>Malvik IL, Norge</t>
  </si>
  <si>
    <t>Linnea</t>
  </si>
  <si>
    <t>Killander</t>
  </si>
  <si>
    <t>Malmö AI</t>
  </si>
  <si>
    <t>Marianne</t>
  </si>
  <si>
    <t>Evensen</t>
  </si>
  <si>
    <t>Evelina</t>
  </si>
  <si>
    <t>Nilsson</t>
  </si>
  <si>
    <t>Vilde</t>
  </si>
  <si>
    <t>Gjesbakk</t>
  </si>
  <si>
    <t>Rana Frridrottslag, Norge</t>
  </si>
  <si>
    <t xml:space="preserve">Nikki </t>
  </si>
  <si>
    <t>Sjöberg</t>
  </si>
  <si>
    <t>Resultat Final B 100m kvinnor</t>
  </si>
  <si>
    <t>Gladys</t>
  </si>
  <si>
    <t>Bamane</t>
  </si>
  <si>
    <t>Jessica</t>
  </si>
  <si>
    <t>Östlund</t>
  </si>
  <si>
    <t>Hässelby SK</t>
  </si>
  <si>
    <t xml:space="preserve">Christine </t>
  </si>
  <si>
    <t>Jensen</t>
  </si>
  <si>
    <t>Malin</t>
  </si>
  <si>
    <t>Johansson</t>
  </si>
  <si>
    <t>Atleticum Växjö SK</t>
  </si>
  <si>
    <t>Marie</t>
  </si>
  <si>
    <t>Sönnerfors</t>
  </si>
  <si>
    <t>Sandra</t>
  </si>
  <si>
    <t>Törnros</t>
  </si>
  <si>
    <t>Gefle IF</t>
  </si>
  <si>
    <t>Pernilla</t>
  </si>
  <si>
    <t>Tornemark</t>
  </si>
  <si>
    <t>Resultat Final A 100m kvinnor</t>
  </si>
  <si>
    <t>30m video?</t>
  </si>
  <si>
    <t>Christania</t>
  </si>
  <si>
    <t>Williams</t>
  </si>
  <si>
    <t>Ezinne</t>
  </si>
  <si>
    <t>Okparaebo</t>
  </si>
  <si>
    <t xml:space="preserve">Natasha </t>
  </si>
  <si>
    <t>Morrison</t>
  </si>
  <si>
    <t>Isabelle</t>
  </si>
  <si>
    <t>Eurenius</t>
  </si>
  <si>
    <t>Hanna</t>
  </si>
  <si>
    <t>Adriansson</t>
  </si>
  <si>
    <t>Elisabeth</t>
  </si>
  <si>
    <t>Slettum</t>
  </si>
  <si>
    <t>Lynette</t>
  </si>
  <si>
    <t>Morgan</t>
  </si>
  <si>
    <t>Karolina</t>
  </si>
  <si>
    <t>Nikamo</t>
  </si>
  <si>
    <t>30m</t>
  </si>
  <si>
    <t>0-30 m/s</t>
  </si>
  <si>
    <t>30-60 m/s</t>
  </si>
  <si>
    <t>60-80 m/s</t>
  </si>
  <si>
    <t>80-100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</si>
</sst>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indexed="8"/>
      <name val="Verdana"/>
    </font>
    <font>
      <sz val="12"/>
      <color indexed="8"/>
      <name val="Calibri"/>
    </font>
    <font>
      <b/>
      <sz val="12"/>
      <color indexed="9"/>
      <name val="Calibri"/>
    </font>
    <font>
      <b/>
      <sz val="12"/>
      <color indexed="8"/>
      <name val="Calibri"/>
    </font>
    <font>
      <sz val="12"/>
      <color indexed="9"/>
      <name val="Calibri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61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4" xfId="0" applyNumberFormat="1" applyFont="1" applyBorder="1" applyAlignment="1"/>
    <xf numFmtId="164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6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FFFF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74"/>
  <sheetViews>
    <sheetView showGridLines="0" topLeftCell="C1" workbookViewId="0">
      <selection activeCell="I16" sqref="I16"/>
    </sheetView>
  </sheetViews>
  <sheetFormatPr baseColWidth="10" defaultColWidth="9.375" defaultRowHeight="15" customHeight="1" x14ac:dyDescent="0"/>
  <cols>
    <col min="1" max="1" width="9.375" style="1" customWidth="1"/>
    <col min="2" max="2" width="4.875" style="1" customWidth="1"/>
    <col min="3" max="3" width="7.625" style="1" customWidth="1"/>
    <col min="4" max="4" width="11.5" style="1" customWidth="1"/>
    <col min="5" max="5" width="12" style="1" customWidth="1"/>
    <col min="6" max="6" width="3.375" style="1" customWidth="1"/>
    <col min="7" max="7" width="16" style="1" customWidth="1"/>
    <col min="8" max="8" width="7.125" style="1" customWidth="1"/>
    <col min="9" max="9" width="2.875" style="1" customWidth="1"/>
    <col min="10" max="10" width="8.25" style="31" customWidth="1"/>
    <col min="11" max="11" width="8.75" style="25" customWidth="1"/>
    <col min="12" max="12" width="9.375" style="25" customWidth="1"/>
    <col min="13" max="13" width="6.625" style="25" customWidth="1"/>
    <col min="14" max="15" width="8.375" style="25" customWidth="1"/>
    <col min="16" max="19" width="9.375" style="25" customWidth="1"/>
    <col min="20" max="239" width="9.375" style="1" customWidth="1"/>
  </cols>
  <sheetData>
    <row r="1" spans="1:19" ht="19" customHeight="1">
      <c r="A1" s="2" t="s">
        <v>0</v>
      </c>
      <c r="B1" s="3"/>
      <c r="C1" s="4"/>
      <c r="D1" s="5"/>
      <c r="E1" s="6"/>
      <c r="F1" s="4"/>
      <c r="G1" s="7" t="s">
        <v>1</v>
      </c>
      <c r="H1" s="8">
        <v>1.5</v>
      </c>
      <c r="I1" s="6"/>
      <c r="J1" s="26"/>
      <c r="K1" s="32"/>
      <c r="L1" s="32"/>
      <c r="M1" s="33"/>
      <c r="N1" s="24"/>
      <c r="O1" s="24"/>
    </row>
    <row r="2" spans="1:19" ht="19" customHeight="1">
      <c r="A2" s="11" t="s">
        <v>2</v>
      </c>
      <c r="B2" s="11" t="s">
        <v>3</v>
      </c>
      <c r="C2" s="11" t="s">
        <v>4</v>
      </c>
      <c r="D2" s="12" t="s">
        <v>5</v>
      </c>
      <c r="E2" s="12" t="s">
        <v>6</v>
      </c>
      <c r="F2" s="11" t="s">
        <v>7</v>
      </c>
      <c r="G2" s="12" t="s">
        <v>8</v>
      </c>
      <c r="H2" s="11" t="s">
        <v>9</v>
      </c>
      <c r="I2" s="6"/>
      <c r="J2" s="27" t="s">
        <v>226</v>
      </c>
      <c r="K2" s="13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38" t="s">
        <v>227</v>
      </c>
      <c r="Q2" s="39" t="s">
        <v>228</v>
      </c>
      <c r="R2" s="39" t="s">
        <v>229</v>
      </c>
      <c r="S2" s="39" t="s">
        <v>230</v>
      </c>
    </row>
    <row r="3" spans="1:19" ht="19" customHeight="1">
      <c r="A3" s="11">
        <v>1</v>
      </c>
      <c r="B3" s="8">
        <v>4</v>
      </c>
      <c r="C3" s="8">
        <v>1</v>
      </c>
      <c r="D3" s="14" t="s">
        <v>16</v>
      </c>
      <c r="E3" s="15" t="s">
        <v>17</v>
      </c>
      <c r="F3" s="8">
        <v>-92</v>
      </c>
      <c r="G3" s="14" t="s">
        <v>18</v>
      </c>
      <c r="H3" s="8">
        <v>10.09</v>
      </c>
      <c r="I3" s="6"/>
      <c r="J3" s="28">
        <v>3.9</v>
      </c>
      <c r="K3" s="8">
        <v>6.53</v>
      </c>
      <c r="L3" s="24">
        <v>8.2899999999999991</v>
      </c>
      <c r="M3" s="8">
        <f t="shared" ref="M3:N3" si="0">K3-J3</f>
        <v>2.6300000000000003</v>
      </c>
      <c r="N3" s="16">
        <f t="shared" si="0"/>
        <v>1.7599999999999989</v>
      </c>
      <c r="O3" s="16">
        <f t="shared" ref="O3" si="1">H3-L3</f>
        <v>1.8000000000000007</v>
      </c>
      <c r="P3" s="36">
        <f>30/J3</f>
        <v>7.6923076923076925</v>
      </c>
      <c r="Q3" s="36">
        <f>30/M3</f>
        <v>11.406844106463877</v>
      </c>
      <c r="R3" s="36">
        <f>20/N3</f>
        <v>11.36363636363637</v>
      </c>
      <c r="S3" s="36">
        <f>20/O3</f>
        <v>11.111111111111107</v>
      </c>
    </row>
    <row r="4" spans="1:19" ht="19" customHeight="1">
      <c r="A4" s="37">
        <v>2</v>
      </c>
      <c r="B4" s="8">
        <v>3</v>
      </c>
      <c r="C4" s="8">
        <v>2</v>
      </c>
      <c r="D4" s="14" t="s">
        <v>19</v>
      </c>
      <c r="E4" s="15" t="s">
        <v>20</v>
      </c>
      <c r="F4" s="8">
        <v>-93</v>
      </c>
      <c r="G4" s="14" t="s">
        <v>18</v>
      </c>
      <c r="H4" s="16">
        <v>10.19</v>
      </c>
      <c r="I4" s="6"/>
      <c r="J4" s="28">
        <v>3.96</v>
      </c>
      <c r="K4" s="8">
        <v>6.65</v>
      </c>
      <c r="L4" s="16">
        <v>8.4</v>
      </c>
      <c r="M4" s="8">
        <f t="shared" ref="M4:M10" si="2">K4-J4</f>
        <v>2.6900000000000004</v>
      </c>
      <c r="N4" s="16">
        <f t="shared" ref="N4:N10" si="3">L4-K4</f>
        <v>1.75</v>
      </c>
      <c r="O4" s="16">
        <f t="shared" ref="O4:O10" si="4">H4-L4</f>
        <v>1.7899999999999991</v>
      </c>
      <c r="P4" s="36">
        <f t="shared" ref="P4:P10" si="5">30/J4</f>
        <v>7.5757575757575761</v>
      </c>
      <c r="Q4" s="36">
        <f t="shared" ref="Q4:Q10" si="6">30/M4</f>
        <v>11.152416356877321</v>
      </c>
      <c r="R4" s="36">
        <f t="shared" ref="R4:R10" si="7">20/N4</f>
        <v>11.428571428571429</v>
      </c>
      <c r="S4" s="36">
        <f t="shared" ref="S4:S10" si="8">20/O4</f>
        <v>11.173184357541905</v>
      </c>
    </row>
    <row r="5" spans="1:19" ht="19" customHeight="1">
      <c r="A5" s="11">
        <v>8</v>
      </c>
      <c r="B5" s="8">
        <v>6</v>
      </c>
      <c r="C5" s="8">
        <v>100</v>
      </c>
      <c r="D5" s="14" t="s">
        <v>21</v>
      </c>
      <c r="E5" s="15" t="s">
        <v>22</v>
      </c>
      <c r="F5" s="8">
        <v>-84</v>
      </c>
      <c r="G5" s="14" t="s">
        <v>23</v>
      </c>
      <c r="H5" s="8">
        <v>10.17</v>
      </c>
      <c r="I5" s="6" t="s">
        <v>24</v>
      </c>
      <c r="J5" s="28">
        <v>3.91</v>
      </c>
      <c r="K5" s="8">
        <v>6.58</v>
      </c>
      <c r="L5" s="24">
        <v>8.34</v>
      </c>
      <c r="M5" s="16">
        <f t="shared" si="2"/>
        <v>2.67</v>
      </c>
      <c r="N5" s="16">
        <f t="shared" si="3"/>
        <v>1.7599999999999998</v>
      </c>
      <c r="O5" s="16">
        <f t="shared" si="4"/>
        <v>1.83</v>
      </c>
      <c r="P5" s="36">
        <f t="shared" si="5"/>
        <v>7.6726342710997439</v>
      </c>
      <c r="Q5" s="36">
        <f t="shared" si="6"/>
        <v>11.235955056179776</v>
      </c>
      <c r="R5" s="36">
        <f t="shared" si="7"/>
        <v>11.363636363636365</v>
      </c>
      <c r="S5" s="36">
        <f t="shared" si="8"/>
        <v>10.928961748633879</v>
      </c>
    </row>
    <row r="6" spans="1:19" ht="19" customHeight="1">
      <c r="A6" s="11">
        <v>3</v>
      </c>
      <c r="B6" s="8">
        <v>2</v>
      </c>
      <c r="C6" s="8">
        <v>7</v>
      </c>
      <c r="D6" s="14" t="s">
        <v>25</v>
      </c>
      <c r="E6" s="15" t="s">
        <v>26</v>
      </c>
      <c r="F6" s="8">
        <v>-88</v>
      </c>
      <c r="G6" s="14" t="s">
        <v>27</v>
      </c>
      <c r="H6" s="8">
        <v>10.32</v>
      </c>
      <c r="I6" s="6"/>
      <c r="J6" s="28">
        <v>3.93</v>
      </c>
      <c r="K6" s="8">
        <v>6.65</v>
      </c>
      <c r="L6" s="24">
        <v>8.4600000000000009</v>
      </c>
      <c r="M6" s="8">
        <f t="shared" si="2"/>
        <v>2.72</v>
      </c>
      <c r="N6" s="16">
        <f t="shared" si="3"/>
        <v>1.8100000000000005</v>
      </c>
      <c r="O6" s="16">
        <f t="shared" si="4"/>
        <v>1.8599999999999994</v>
      </c>
      <c r="P6" s="36">
        <f t="shared" si="5"/>
        <v>7.6335877862595414</v>
      </c>
      <c r="Q6" s="36">
        <f t="shared" si="6"/>
        <v>11.029411764705882</v>
      </c>
      <c r="R6" s="36">
        <f t="shared" si="7"/>
        <v>11.049723756906074</v>
      </c>
      <c r="S6" s="36">
        <f t="shared" si="8"/>
        <v>10.752688172043014</v>
      </c>
    </row>
    <row r="7" spans="1:19" ht="19" customHeight="1">
      <c r="A7" s="11">
        <v>4</v>
      </c>
      <c r="B7" s="8">
        <v>5</v>
      </c>
      <c r="C7" s="8">
        <v>3</v>
      </c>
      <c r="D7" s="14" t="s">
        <v>28</v>
      </c>
      <c r="E7" s="15" t="s">
        <v>29</v>
      </c>
      <c r="F7" s="8">
        <v>-91</v>
      </c>
      <c r="G7" s="14" t="s">
        <v>18</v>
      </c>
      <c r="H7" s="8">
        <v>10.32</v>
      </c>
      <c r="I7" s="6"/>
      <c r="J7" s="30">
        <v>3.9</v>
      </c>
      <c r="K7" s="8">
        <v>6.58</v>
      </c>
      <c r="L7" s="16">
        <v>8.4</v>
      </c>
      <c r="M7" s="8">
        <f t="shared" si="2"/>
        <v>2.68</v>
      </c>
      <c r="N7" s="16">
        <f t="shared" si="3"/>
        <v>1.8200000000000003</v>
      </c>
      <c r="O7" s="16">
        <f t="shared" si="4"/>
        <v>1.92</v>
      </c>
      <c r="P7" s="36">
        <f t="shared" si="5"/>
        <v>7.6923076923076925</v>
      </c>
      <c r="Q7" s="36">
        <f t="shared" si="6"/>
        <v>11.194029850746269</v>
      </c>
      <c r="R7" s="36">
        <f t="shared" si="7"/>
        <v>10.989010989010987</v>
      </c>
      <c r="S7" s="36">
        <f t="shared" si="8"/>
        <v>10.416666666666668</v>
      </c>
    </row>
    <row r="8" spans="1:19" ht="19" customHeight="1">
      <c r="A8" s="11">
        <v>5</v>
      </c>
      <c r="B8" s="8">
        <v>7</v>
      </c>
      <c r="C8" s="8">
        <v>5</v>
      </c>
      <c r="D8" s="14" t="s">
        <v>30</v>
      </c>
      <c r="E8" s="15" t="s">
        <v>31</v>
      </c>
      <c r="F8" s="8">
        <v>-90</v>
      </c>
      <c r="G8" s="14" t="s">
        <v>32</v>
      </c>
      <c r="H8" s="8">
        <v>10.42</v>
      </c>
      <c r="I8" s="6"/>
      <c r="J8" s="28">
        <v>3.97</v>
      </c>
      <c r="K8" s="8">
        <v>6.71</v>
      </c>
      <c r="L8" s="24">
        <v>8.5500000000000007</v>
      </c>
      <c r="M8" s="8">
        <f t="shared" si="2"/>
        <v>2.7399999999999998</v>
      </c>
      <c r="N8" s="16">
        <f t="shared" si="3"/>
        <v>1.8400000000000007</v>
      </c>
      <c r="O8" s="16">
        <f t="shared" si="4"/>
        <v>1.8699999999999992</v>
      </c>
      <c r="P8" s="36">
        <f t="shared" si="5"/>
        <v>7.5566750629722916</v>
      </c>
      <c r="Q8" s="36">
        <f t="shared" si="6"/>
        <v>10.948905109489052</v>
      </c>
      <c r="R8" s="36">
        <f t="shared" si="7"/>
        <v>10.869565217391299</v>
      </c>
      <c r="S8" s="36">
        <f t="shared" si="8"/>
        <v>10.695187165775405</v>
      </c>
    </row>
    <row r="9" spans="1:19" ht="19" customHeight="1">
      <c r="A9" s="11">
        <v>6</v>
      </c>
      <c r="B9" s="8">
        <v>8</v>
      </c>
      <c r="C9" s="8">
        <v>10</v>
      </c>
      <c r="D9" s="14" t="s">
        <v>33</v>
      </c>
      <c r="E9" s="15" t="s">
        <v>34</v>
      </c>
      <c r="F9" s="8">
        <v>-86</v>
      </c>
      <c r="G9" s="14" t="s">
        <v>35</v>
      </c>
      <c r="H9" s="8">
        <v>10.48</v>
      </c>
      <c r="I9" s="6"/>
      <c r="J9" s="28">
        <v>4.0599999999999996</v>
      </c>
      <c r="K9" s="8">
        <v>6.81</v>
      </c>
      <c r="L9" s="24">
        <v>8.6199999999999992</v>
      </c>
      <c r="M9" s="8">
        <f t="shared" si="2"/>
        <v>2.75</v>
      </c>
      <c r="N9" s="16">
        <f t="shared" si="3"/>
        <v>1.8099999999999996</v>
      </c>
      <c r="O9" s="16">
        <f t="shared" si="4"/>
        <v>1.8600000000000012</v>
      </c>
      <c r="P9" s="36">
        <f t="shared" si="5"/>
        <v>7.389162561576355</v>
      </c>
      <c r="Q9" s="36">
        <f t="shared" si="6"/>
        <v>10.909090909090908</v>
      </c>
      <c r="R9" s="36">
        <f t="shared" si="7"/>
        <v>11.049723756906079</v>
      </c>
      <c r="S9" s="36">
        <f t="shared" si="8"/>
        <v>10.752688172043003</v>
      </c>
    </row>
    <row r="10" spans="1:19" ht="19" customHeight="1">
      <c r="A10" s="11">
        <v>7</v>
      </c>
      <c r="B10" s="8">
        <v>1</v>
      </c>
      <c r="C10" s="8">
        <v>12</v>
      </c>
      <c r="D10" s="14" t="s">
        <v>36</v>
      </c>
      <c r="E10" s="15" t="s">
        <v>37</v>
      </c>
      <c r="F10" s="8">
        <v>-86</v>
      </c>
      <c r="G10" s="14" t="s">
        <v>38</v>
      </c>
      <c r="H10" s="16">
        <v>10.55</v>
      </c>
      <c r="I10" s="6"/>
      <c r="J10" s="28">
        <v>4.07</v>
      </c>
      <c r="K10" s="8">
        <v>6.83</v>
      </c>
      <c r="L10" s="24">
        <v>8.66</v>
      </c>
      <c r="M10" s="8">
        <f t="shared" si="2"/>
        <v>2.76</v>
      </c>
      <c r="N10" s="16">
        <f t="shared" si="3"/>
        <v>1.83</v>
      </c>
      <c r="O10" s="16">
        <f t="shared" si="4"/>
        <v>1.8900000000000006</v>
      </c>
      <c r="P10" s="36">
        <f t="shared" si="5"/>
        <v>7.3710073710073702</v>
      </c>
      <c r="Q10" s="36">
        <f t="shared" si="6"/>
        <v>10.869565217391305</v>
      </c>
      <c r="R10" s="36">
        <f t="shared" si="7"/>
        <v>10.928961748633879</v>
      </c>
      <c r="S10" s="36">
        <f t="shared" si="8"/>
        <v>10.582010582010579</v>
      </c>
    </row>
    <row r="11" spans="1:19" ht="19" customHeight="1">
      <c r="A11" s="6"/>
      <c r="B11" s="6"/>
      <c r="C11" s="6"/>
      <c r="D11" s="6"/>
      <c r="E11" s="6"/>
      <c r="F11" s="6"/>
      <c r="G11" s="6"/>
      <c r="H11" s="6"/>
      <c r="I11" s="6"/>
      <c r="J11" s="29"/>
      <c r="K11" s="34"/>
      <c r="L11" s="34"/>
      <c r="M11" s="24"/>
      <c r="N11" s="24"/>
      <c r="O11" s="24"/>
    </row>
    <row r="12" spans="1:19" ht="19" customHeight="1">
      <c r="A12" s="2" t="s">
        <v>39</v>
      </c>
      <c r="B12" s="3"/>
      <c r="C12" s="4"/>
      <c r="D12" s="5"/>
      <c r="E12" s="6"/>
      <c r="F12" s="4"/>
      <c r="G12" s="7" t="s">
        <v>1</v>
      </c>
      <c r="H12" s="8">
        <v>0.3</v>
      </c>
      <c r="I12" s="6"/>
      <c r="J12" s="26"/>
      <c r="K12" s="10"/>
      <c r="L12" s="10"/>
      <c r="M12" s="33"/>
      <c r="N12" s="24"/>
      <c r="O12" s="24"/>
    </row>
    <row r="13" spans="1:19" ht="19" customHeight="1">
      <c r="A13" s="11" t="s">
        <v>2</v>
      </c>
      <c r="B13" s="11" t="s">
        <v>3</v>
      </c>
      <c r="C13" s="11" t="s">
        <v>4</v>
      </c>
      <c r="D13" s="12" t="s">
        <v>5</v>
      </c>
      <c r="E13" s="12" t="s">
        <v>6</v>
      </c>
      <c r="F13" s="11" t="s">
        <v>7</v>
      </c>
      <c r="G13" s="12" t="s">
        <v>8</v>
      </c>
      <c r="H13" s="11" t="s">
        <v>9</v>
      </c>
      <c r="I13" s="6"/>
      <c r="J13" s="27" t="s">
        <v>226</v>
      </c>
      <c r="K13" s="13" t="s">
        <v>11</v>
      </c>
      <c r="L13" s="11" t="s">
        <v>12</v>
      </c>
      <c r="M13" s="11" t="s">
        <v>13</v>
      </c>
      <c r="N13" s="11" t="s">
        <v>14</v>
      </c>
      <c r="O13" s="11" t="s">
        <v>15</v>
      </c>
    </row>
    <row r="14" spans="1:19" ht="19" customHeight="1">
      <c r="A14" s="11">
        <v>1</v>
      </c>
      <c r="B14" s="8">
        <v>5</v>
      </c>
      <c r="C14" s="8">
        <v>9</v>
      </c>
      <c r="D14" s="14" t="s">
        <v>40</v>
      </c>
      <c r="E14" s="15" t="s">
        <v>41</v>
      </c>
      <c r="F14" s="8">
        <v>-91</v>
      </c>
      <c r="G14" s="14" t="s">
        <v>35</v>
      </c>
      <c r="H14" s="8">
        <v>10.56</v>
      </c>
      <c r="I14" s="6"/>
      <c r="J14" s="28">
        <v>4.05</v>
      </c>
      <c r="K14" s="8">
        <v>6.81</v>
      </c>
      <c r="L14" s="24">
        <v>8.67</v>
      </c>
      <c r="M14" s="8">
        <f t="shared" ref="M14:N19" si="9">K14-J14</f>
        <v>2.76</v>
      </c>
      <c r="N14" s="16">
        <f t="shared" si="9"/>
        <v>1.8600000000000003</v>
      </c>
      <c r="O14" s="16">
        <f t="shared" ref="O14:O19" si="10">H14-L14</f>
        <v>1.8900000000000006</v>
      </c>
      <c r="P14" s="36">
        <f>30/J14</f>
        <v>7.4074074074074074</v>
      </c>
      <c r="Q14" s="36">
        <f>30/M14</f>
        <v>10.869565217391305</v>
      </c>
      <c r="R14" s="36">
        <f>20/N14</f>
        <v>10.752688172043008</v>
      </c>
      <c r="S14" s="36">
        <f>20/O14</f>
        <v>10.582010582010579</v>
      </c>
    </row>
    <row r="15" spans="1:19" ht="19" customHeight="1">
      <c r="A15" s="11">
        <v>2</v>
      </c>
      <c r="B15" s="8">
        <v>6</v>
      </c>
      <c r="C15" s="8">
        <v>4</v>
      </c>
      <c r="D15" s="14" t="s">
        <v>42</v>
      </c>
      <c r="E15" s="15" t="s">
        <v>43</v>
      </c>
      <c r="F15" s="8">
        <v>-86</v>
      </c>
      <c r="G15" s="14" t="s">
        <v>44</v>
      </c>
      <c r="H15" s="16">
        <v>10.6</v>
      </c>
      <c r="I15" s="6"/>
      <c r="J15" s="28">
        <v>4.05</v>
      </c>
      <c r="K15" s="8">
        <v>6.83</v>
      </c>
      <c r="L15" s="24">
        <v>8.6999999999999993</v>
      </c>
      <c r="M15" s="8">
        <f t="shared" si="9"/>
        <v>2.7800000000000002</v>
      </c>
      <c r="N15" s="16">
        <f t="shared" si="9"/>
        <v>1.8699999999999992</v>
      </c>
      <c r="O15" s="16">
        <f t="shared" si="10"/>
        <v>1.9000000000000004</v>
      </c>
      <c r="P15" s="36">
        <f t="shared" ref="P15:P19" si="11">30/J15</f>
        <v>7.4074074074074074</v>
      </c>
      <c r="Q15" s="36">
        <f t="shared" ref="Q15:Q19" si="12">30/M15</f>
        <v>10.791366906474819</v>
      </c>
      <c r="R15" s="36">
        <f t="shared" ref="R15:R19" si="13">20/N15</f>
        <v>10.695187165775405</v>
      </c>
      <c r="S15" s="36">
        <f t="shared" ref="S15:S19" si="14">20/O15</f>
        <v>10.526315789473681</v>
      </c>
    </row>
    <row r="16" spans="1:19" ht="19" customHeight="1">
      <c r="A16" s="11">
        <v>3</v>
      </c>
      <c r="B16" s="8">
        <v>4</v>
      </c>
      <c r="C16" s="8">
        <v>8</v>
      </c>
      <c r="D16" s="14" t="s">
        <v>45</v>
      </c>
      <c r="E16" s="15" t="s">
        <v>46</v>
      </c>
      <c r="F16" s="8">
        <v>-85</v>
      </c>
      <c r="G16" s="14" t="s">
        <v>47</v>
      </c>
      <c r="H16" s="8">
        <v>10.66</v>
      </c>
      <c r="I16" s="6"/>
      <c r="J16" s="28">
        <v>4.04</v>
      </c>
      <c r="K16" s="8">
        <v>6.84</v>
      </c>
      <c r="L16" s="24">
        <v>8.73</v>
      </c>
      <c r="M16" s="16">
        <f t="shared" si="9"/>
        <v>2.8</v>
      </c>
      <c r="N16" s="16">
        <f t="shared" si="9"/>
        <v>1.8900000000000006</v>
      </c>
      <c r="O16" s="16">
        <f t="shared" si="10"/>
        <v>1.9299999999999997</v>
      </c>
      <c r="P16" s="36">
        <f t="shared" si="11"/>
        <v>7.4257425742574261</v>
      </c>
      <c r="Q16" s="36">
        <f t="shared" si="12"/>
        <v>10.714285714285715</v>
      </c>
      <c r="R16" s="36">
        <f t="shared" si="13"/>
        <v>10.582010582010579</v>
      </c>
      <c r="S16" s="36">
        <f t="shared" si="14"/>
        <v>10.362694300518136</v>
      </c>
    </row>
    <row r="17" spans="1:19" ht="19" customHeight="1">
      <c r="A17" s="11">
        <v>4</v>
      </c>
      <c r="B17" s="8">
        <v>3</v>
      </c>
      <c r="C17" s="8">
        <v>15</v>
      </c>
      <c r="D17" s="14" t="s">
        <v>48</v>
      </c>
      <c r="E17" s="15" t="s">
        <v>49</v>
      </c>
      <c r="F17" s="8">
        <v>-92</v>
      </c>
      <c r="G17" s="14" t="s">
        <v>50</v>
      </c>
      <c r="H17" s="8">
        <v>10.69</v>
      </c>
      <c r="I17" s="6"/>
      <c r="J17" s="28">
        <v>4.0599999999999996</v>
      </c>
      <c r="K17" s="8">
        <v>6.88</v>
      </c>
      <c r="L17" s="24">
        <v>8.77</v>
      </c>
      <c r="M17" s="8">
        <f t="shared" si="9"/>
        <v>2.8200000000000003</v>
      </c>
      <c r="N17" s="16">
        <f t="shared" si="9"/>
        <v>1.8899999999999997</v>
      </c>
      <c r="O17" s="16">
        <f t="shared" si="10"/>
        <v>1.92</v>
      </c>
      <c r="P17" s="36">
        <f t="shared" si="11"/>
        <v>7.389162561576355</v>
      </c>
      <c r="Q17" s="36">
        <f t="shared" si="12"/>
        <v>10.638297872340425</v>
      </c>
      <c r="R17" s="36">
        <f t="shared" si="13"/>
        <v>10.582010582010584</v>
      </c>
      <c r="S17" s="36">
        <f t="shared" si="14"/>
        <v>10.416666666666668</v>
      </c>
    </row>
    <row r="18" spans="1:19" ht="19" customHeight="1">
      <c r="A18" s="11">
        <v>5</v>
      </c>
      <c r="B18" s="8">
        <v>2</v>
      </c>
      <c r="C18" s="8">
        <v>17</v>
      </c>
      <c r="D18" s="14" t="s">
        <v>51</v>
      </c>
      <c r="E18" s="15" t="s">
        <v>52</v>
      </c>
      <c r="F18" s="8">
        <v>-90</v>
      </c>
      <c r="G18" s="14" t="s">
        <v>53</v>
      </c>
      <c r="H18" s="8">
        <v>10.72</v>
      </c>
      <c r="I18" s="6"/>
      <c r="J18" s="28">
        <v>4.08</v>
      </c>
      <c r="K18" s="8">
        <v>6.91</v>
      </c>
      <c r="L18" s="16">
        <v>8.8000000000000007</v>
      </c>
      <c r="M18" s="8">
        <f t="shared" si="9"/>
        <v>2.83</v>
      </c>
      <c r="N18" s="16">
        <f t="shared" si="9"/>
        <v>1.8900000000000006</v>
      </c>
      <c r="O18" s="16">
        <f t="shared" si="10"/>
        <v>1.92</v>
      </c>
      <c r="P18" s="36">
        <f t="shared" si="11"/>
        <v>7.3529411764705879</v>
      </c>
      <c r="Q18" s="36">
        <f t="shared" si="12"/>
        <v>10.600706713780918</v>
      </c>
      <c r="R18" s="36">
        <f t="shared" si="13"/>
        <v>10.582010582010579</v>
      </c>
      <c r="S18" s="36">
        <f t="shared" si="14"/>
        <v>10.416666666666668</v>
      </c>
    </row>
    <row r="19" spans="1:19" ht="19" customHeight="1">
      <c r="A19" s="11">
        <v>6</v>
      </c>
      <c r="B19" s="8">
        <v>7</v>
      </c>
      <c r="C19" s="8">
        <v>13</v>
      </c>
      <c r="D19" s="14" t="s">
        <v>54</v>
      </c>
      <c r="E19" s="15" t="s">
        <v>55</v>
      </c>
      <c r="F19" s="8">
        <v>-91</v>
      </c>
      <c r="G19" s="14" t="s">
        <v>35</v>
      </c>
      <c r="H19" s="8">
        <v>10.78</v>
      </c>
      <c r="I19" s="6"/>
      <c r="J19" s="28">
        <v>4.08</v>
      </c>
      <c r="K19" s="8">
        <v>6.92</v>
      </c>
      <c r="L19" s="24">
        <v>8.83</v>
      </c>
      <c r="M19" s="8">
        <f t="shared" si="9"/>
        <v>2.84</v>
      </c>
      <c r="N19" s="16">
        <f t="shared" si="9"/>
        <v>1.9100000000000001</v>
      </c>
      <c r="O19" s="16">
        <f t="shared" si="10"/>
        <v>1.9499999999999993</v>
      </c>
      <c r="P19" s="36">
        <f t="shared" si="11"/>
        <v>7.3529411764705879</v>
      </c>
      <c r="Q19" s="36">
        <f t="shared" si="12"/>
        <v>10.563380281690142</v>
      </c>
      <c r="R19" s="36">
        <f t="shared" si="13"/>
        <v>10.471204188481675</v>
      </c>
      <c r="S19" s="36">
        <f t="shared" si="14"/>
        <v>10.256410256410261</v>
      </c>
    </row>
    <row r="20" spans="1:19" ht="19" customHeight="1">
      <c r="A20" s="9"/>
      <c r="B20" s="8">
        <v>1</v>
      </c>
      <c r="C20" s="8">
        <v>32</v>
      </c>
      <c r="D20" s="14" t="s">
        <v>56</v>
      </c>
      <c r="E20" s="15" t="s">
        <v>57</v>
      </c>
      <c r="F20" s="8">
        <v>-95</v>
      </c>
      <c r="G20" s="14" t="s">
        <v>38</v>
      </c>
      <c r="H20" s="8" t="s">
        <v>58</v>
      </c>
      <c r="I20" s="6"/>
      <c r="J20" s="29"/>
      <c r="K20" s="24"/>
      <c r="L20" s="24"/>
      <c r="M20" s="24"/>
      <c r="N20" s="24"/>
      <c r="O20" s="16"/>
      <c r="P20" s="36"/>
      <c r="Q20" s="36"/>
      <c r="R20" s="36"/>
      <c r="S20" s="36"/>
    </row>
    <row r="21" spans="1:19" ht="19" customHeight="1">
      <c r="A21" s="9"/>
      <c r="B21" s="8">
        <v>8</v>
      </c>
      <c r="C21" s="8">
        <v>14</v>
      </c>
      <c r="D21" s="14" t="s">
        <v>59</v>
      </c>
      <c r="E21" s="15" t="s">
        <v>60</v>
      </c>
      <c r="F21" s="8">
        <v>-93</v>
      </c>
      <c r="G21" s="14" t="s">
        <v>61</v>
      </c>
      <c r="H21" s="8" t="s">
        <v>58</v>
      </c>
      <c r="I21" s="6"/>
      <c r="J21" s="29"/>
      <c r="K21" s="24"/>
      <c r="L21" s="24"/>
      <c r="M21" s="24"/>
      <c r="N21" s="24"/>
      <c r="O21" s="24"/>
      <c r="P21" s="36"/>
      <c r="Q21" s="36"/>
      <c r="R21" s="36"/>
      <c r="S21" s="36"/>
    </row>
    <row r="22" spans="1:19" ht="19" customHeight="1">
      <c r="A22" s="9"/>
      <c r="B22" s="4"/>
      <c r="C22" s="4"/>
      <c r="D22" s="17"/>
      <c r="E22" s="5"/>
      <c r="F22" s="4"/>
      <c r="G22" s="17"/>
      <c r="H22" s="4"/>
      <c r="I22" s="6"/>
      <c r="J22" s="29"/>
      <c r="K22" s="34"/>
      <c r="L22" s="34"/>
      <c r="M22" s="24"/>
      <c r="N22" s="24"/>
      <c r="O22" s="24"/>
    </row>
    <row r="23" spans="1:19" ht="19" customHeight="1">
      <c r="A23" s="2" t="s">
        <v>62</v>
      </c>
      <c r="B23" s="3"/>
      <c r="C23" s="4"/>
      <c r="D23" s="5"/>
      <c r="E23" s="6"/>
      <c r="F23" s="4"/>
      <c r="G23" s="7" t="s">
        <v>1</v>
      </c>
      <c r="H23" s="8">
        <v>1.5</v>
      </c>
      <c r="I23" s="4"/>
      <c r="J23" s="26"/>
      <c r="K23" s="10"/>
      <c r="L23" s="10"/>
      <c r="M23" s="33"/>
      <c r="N23" s="4"/>
      <c r="O23" s="4"/>
    </row>
    <row r="24" spans="1:19" ht="19" customHeight="1">
      <c r="A24" s="11" t="s">
        <v>2</v>
      </c>
      <c r="B24" s="11" t="s">
        <v>3</v>
      </c>
      <c r="C24" s="11" t="s">
        <v>4</v>
      </c>
      <c r="D24" s="12" t="s">
        <v>5</v>
      </c>
      <c r="E24" s="12" t="s">
        <v>6</v>
      </c>
      <c r="F24" s="11" t="s">
        <v>7</v>
      </c>
      <c r="G24" s="12" t="s">
        <v>8</v>
      </c>
      <c r="H24" s="11" t="s">
        <v>9</v>
      </c>
      <c r="I24" s="6"/>
      <c r="J24" s="27" t="s">
        <v>226</v>
      </c>
      <c r="K24" s="13" t="s">
        <v>11</v>
      </c>
      <c r="L24" s="11" t="s">
        <v>12</v>
      </c>
      <c r="M24" s="11" t="s">
        <v>13</v>
      </c>
      <c r="N24" s="11" t="s">
        <v>14</v>
      </c>
      <c r="O24" s="11" t="s">
        <v>15</v>
      </c>
    </row>
    <row r="25" spans="1:19" ht="19" customHeight="1">
      <c r="A25" s="11">
        <v>1</v>
      </c>
      <c r="B25" s="8">
        <v>2</v>
      </c>
      <c r="C25" s="8">
        <v>128</v>
      </c>
      <c r="D25" s="14" t="s">
        <v>63</v>
      </c>
      <c r="E25" s="15" t="s">
        <v>64</v>
      </c>
      <c r="F25" s="8">
        <v>-95</v>
      </c>
      <c r="G25" s="14" t="s">
        <v>65</v>
      </c>
      <c r="H25" s="8">
        <v>10.59</v>
      </c>
      <c r="I25" s="6"/>
      <c r="J25" s="28">
        <v>4.04</v>
      </c>
      <c r="K25" s="8">
        <v>6.81</v>
      </c>
      <c r="L25" s="24">
        <v>8.67</v>
      </c>
      <c r="M25" s="8">
        <f t="shared" ref="M25:N30" si="15">K25-J25</f>
        <v>2.7699999999999996</v>
      </c>
      <c r="N25" s="16">
        <f t="shared" si="15"/>
        <v>1.8600000000000003</v>
      </c>
      <c r="O25" s="16">
        <f t="shared" ref="O25:O30" si="16">H25-L25</f>
        <v>1.92</v>
      </c>
      <c r="P25" s="36">
        <f>30/J25</f>
        <v>7.4257425742574261</v>
      </c>
      <c r="Q25" s="36">
        <f>30/M25</f>
        <v>10.830324909747294</v>
      </c>
      <c r="R25" s="36">
        <f>20/N25</f>
        <v>10.752688172043008</v>
      </c>
      <c r="S25" s="36">
        <f>20/O25</f>
        <v>10.416666666666668</v>
      </c>
    </row>
    <row r="26" spans="1:19" ht="19" customHeight="1">
      <c r="A26" s="11">
        <v>2</v>
      </c>
      <c r="B26" s="8">
        <v>5</v>
      </c>
      <c r="C26" s="8">
        <v>18</v>
      </c>
      <c r="D26" s="14" t="s">
        <v>66</v>
      </c>
      <c r="E26" s="15" t="s">
        <v>67</v>
      </c>
      <c r="F26" s="8">
        <v>-84</v>
      </c>
      <c r="G26" s="14" t="s">
        <v>44</v>
      </c>
      <c r="H26" s="8">
        <v>10.65</v>
      </c>
      <c r="I26" s="6"/>
      <c r="J26" s="30">
        <v>4.0999999999999996</v>
      </c>
      <c r="K26" s="8">
        <v>6.89</v>
      </c>
      <c r="L26" s="24">
        <v>8.75</v>
      </c>
      <c r="M26" s="16">
        <f t="shared" si="15"/>
        <v>2.79</v>
      </c>
      <c r="N26" s="16">
        <f t="shared" si="15"/>
        <v>1.8600000000000003</v>
      </c>
      <c r="O26" s="16">
        <f t="shared" si="16"/>
        <v>1.9000000000000004</v>
      </c>
      <c r="P26" s="36">
        <f t="shared" ref="P26:P30" si="17">30/J26</f>
        <v>7.3170731707317076</v>
      </c>
      <c r="Q26" s="36">
        <f t="shared" ref="Q26:Q30" si="18">30/M26</f>
        <v>10.75268817204301</v>
      </c>
      <c r="R26" s="36">
        <f t="shared" ref="R26:R30" si="19">20/N26</f>
        <v>10.752688172043008</v>
      </c>
      <c r="S26" s="36">
        <f t="shared" ref="S26:S30" si="20">20/O26</f>
        <v>10.526315789473681</v>
      </c>
    </row>
    <row r="27" spans="1:19" ht="19" customHeight="1">
      <c r="A27" s="11">
        <v>3</v>
      </c>
      <c r="B27" s="8">
        <v>6</v>
      </c>
      <c r="C27" s="8">
        <v>30</v>
      </c>
      <c r="D27" s="14" t="s">
        <v>68</v>
      </c>
      <c r="E27" s="15" t="s">
        <v>69</v>
      </c>
      <c r="F27" s="8">
        <v>-95</v>
      </c>
      <c r="G27" s="14" t="s">
        <v>47</v>
      </c>
      <c r="H27" s="8">
        <v>10.68</v>
      </c>
      <c r="I27" s="6"/>
      <c r="J27" s="30">
        <v>4.12</v>
      </c>
      <c r="K27" s="8">
        <v>6.92</v>
      </c>
      <c r="L27" s="24">
        <v>8.7799999999999994</v>
      </c>
      <c r="M27" s="16">
        <f t="shared" si="15"/>
        <v>2.8</v>
      </c>
      <c r="N27" s="16">
        <f t="shared" si="15"/>
        <v>1.8599999999999994</v>
      </c>
      <c r="O27" s="16">
        <f t="shared" si="16"/>
        <v>1.9000000000000004</v>
      </c>
      <c r="P27" s="36">
        <f t="shared" si="17"/>
        <v>7.2815533980582519</v>
      </c>
      <c r="Q27" s="36">
        <f t="shared" si="18"/>
        <v>10.714285714285715</v>
      </c>
      <c r="R27" s="36">
        <f t="shared" si="19"/>
        <v>10.752688172043014</v>
      </c>
      <c r="S27" s="36">
        <f t="shared" si="20"/>
        <v>10.526315789473681</v>
      </c>
    </row>
    <row r="28" spans="1:19" ht="19" customHeight="1">
      <c r="A28" s="11">
        <v>4</v>
      </c>
      <c r="B28" s="8">
        <v>4</v>
      </c>
      <c r="C28" s="8">
        <v>22</v>
      </c>
      <c r="D28" s="14" t="s">
        <v>70</v>
      </c>
      <c r="E28" s="15" t="s">
        <v>71</v>
      </c>
      <c r="F28" s="8">
        <v>-96</v>
      </c>
      <c r="G28" s="14" t="s">
        <v>35</v>
      </c>
      <c r="H28" s="8">
        <v>10.76</v>
      </c>
      <c r="I28" s="6"/>
      <c r="J28" s="28">
        <v>4.07</v>
      </c>
      <c r="K28" s="8">
        <v>6.91</v>
      </c>
      <c r="L28" s="24">
        <v>8.7899999999999991</v>
      </c>
      <c r="M28" s="8">
        <f t="shared" si="15"/>
        <v>2.84</v>
      </c>
      <c r="N28" s="16">
        <f t="shared" si="15"/>
        <v>1.879999999999999</v>
      </c>
      <c r="O28" s="16">
        <f t="shared" si="16"/>
        <v>1.9700000000000006</v>
      </c>
      <c r="P28" s="36">
        <f t="shared" si="17"/>
        <v>7.3710073710073702</v>
      </c>
      <c r="Q28" s="36">
        <f t="shared" si="18"/>
        <v>10.563380281690142</v>
      </c>
      <c r="R28" s="36">
        <f t="shared" si="19"/>
        <v>10.638297872340431</v>
      </c>
      <c r="S28" s="36">
        <f t="shared" si="20"/>
        <v>10.152284263959388</v>
      </c>
    </row>
    <row r="29" spans="1:19" ht="19" customHeight="1">
      <c r="A29" s="11">
        <v>5</v>
      </c>
      <c r="B29" s="8">
        <v>7</v>
      </c>
      <c r="C29" s="8">
        <v>31</v>
      </c>
      <c r="D29" s="14" t="s">
        <v>72</v>
      </c>
      <c r="E29" s="15" t="s">
        <v>73</v>
      </c>
      <c r="F29" s="8">
        <v>-95</v>
      </c>
      <c r="G29" s="14" t="s">
        <v>74</v>
      </c>
      <c r="H29" s="8">
        <v>10.85</v>
      </c>
      <c r="I29" s="6"/>
      <c r="J29" s="28">
        <v>4.09</v>
      </c>
      <c r="K29" s="8">
        <v>6.95</v>
      </c>
      <c r="L29" s="24">
        <v>8.8699999999999992</v>
      </c>
      <c r="M29" s="8">
        <f t="shared" si="15"/>
        <v>2.8600000000000003</v>
      </c>
      <c r="N29" s="16">
        <f t="shared" si="15"/>
        <v>1.919999999999999</v>
      </c>
      <c r="O29" s="16">
        <f t="shared" si="16"/>
        <v>1.9800000000000004</v>
      </c>
      <c r="P29" s="36">
        <f t="shared" si="17"/>
        <v>7.3349633251833746</v>
      </c>
      <c r="Q29" s="36">
        <f t="shared" si="18"/>
        <v>10.489510489510488</v>
      </c>
      <c r="R29" s="36">
        <f t="shared" si="19"/>
        <v>10.416666666666671</v>
      </c>
      <c r="S29" s="36">
        <f t="shared" si="20"/>
        <v>10.101010101010099</v>
      </c>
    </row>
    <row r="30" spans="1:19" ht="19" customHeight="1">
      <c r="A30" s="11">
        <v>6</v>
      </c>
      <c r="B30" s="8">
        <v>1</v>
      </c>
      <c r="C30" s="8">
        <v>24</v>
      </c>
      <c r="D30" s="14" t="s">
        <v>75</v>
      </c>
      <c r="E30" s="15" t="s">
        <v>76</v>
      </c>
      <c r="F30" s="8">
        <v>-92</v>
      </c>
      <c r="G30" s="14" t="s">
        <v>77</v>
      </c>
      <c r="H30" s="8">
        <v>10.86</v>
      </c>
      <c r="I30" s="6"/>
      <c r="J30" s="28">
        <v>4.05</v>
      </c>
      <c r="K30" s="8">
        <v>6.94</v>
      </c>
      <c r="L30" s="24">
        <v>8.8699999999999992</v>
      </c>
      <c r="M30" s="8">
        <f t="shared" si="15"/>
        <v>2.8900000000000006</v>
      </c>
      <c r="N30" s="16">
        <f t="shared" si="15"/>
        <v>1.9299999999999988</v>
      </c>
      <c r="O30" s="16">
        <f t="shared" si="16"/>
        <v>1.9900000000000002</v>
      </c>
      <c r="P30" s="36">
        <f t="shared" si="17"/>
        <v>7.4074074074074074</v>
      </c>
      <c r="Q30" s="36">
        <f t="shared" si="18"/>
        <v>10.38062283737024</v>
      </c>
      <c r="R30" s="36">
        <f t="shared" si="19"/>
        <v>10.362694300518141</v>
      </c>
      <c r="S30" s="36">
        <f t="shared" si="20"/>
        <v>10.050251256281406</v>
      </c>
    </row>
    <row r="31" spans="1:19" ht="19" customHeight="1">
      <c r="A31" s="4"/>
      <c r="B31" s="8">
        <v>3</v>
      </c>
      <c r="C31" s="8">
        <v>19</v>
      </c>
      <c r="D31" s="14" t="s">
        <v>78</v>
      </c>
      <c r="E31" s="15" t="s">
        <v>79</v>
      </c>
      <c r="F31" s="8">
        <v>-93</v>
      </c>
      <c r="G31" s="14" t="s">
        <v>38</v>
      </c>
      <c r="H31" s="8" t="s">
        <v>58</v>
      </c>
      <c r="I31" s="6"/>
      <c r="J31" s="29"/>
      <c r="K31" s="24"/>
      <c r="L31" s="24"/>
      <c r="M31" s="24"/>
      <c r="N31" s="24"/>
      <c r="O31" s="16"/>
    </row>
    <row r="32" spans="1:19" ht="19" customHeight="1">
      <c r="A32" s="6"/>
      <c r="B32" s="6"/>
      <c r="C32" s="6"/>
      <c r="D32" s="6"/>
      <c r="E32" s="6"/>
      <c r="F32" s="6"/>
      <c r="G32" s="6"/>
      <c r="H32" s="6"/>
      <c r="I32" s="6"/>
      <c r="J32" s="29"/>
      <c r="K32" s="34"/>
      <c r="L32" s="34"/>
      <c r="M32" s="24"/>
      <c r="N32" s="24"/>
      <c r="O32" s="24"/>
    </row>
    <row r="33" spans="1:19" ht="19" customHeight="1">
      <c r="A33" s="2" t="s">
        <v>80</v>
      </c>
      <c r="B33" s="3"/>
      <c r="C33" s="4"/>
      <c r="D33" s="5"/>
      <c r="E33" s="6"/>
      <c r="F33" s="4"/>
      <c r="G33" s="7" t="s">
        <v>1</v>
      </c>
      <c r="H33" s="8">
        <v>3.1</v>
      </c>
      <c r="I33" s="6"/>
      <c r="J33" s="26"/>
      <c r="K33" s="10"/>
      <c r="L33" s="10"/>
      <c r="M33" s="33"/>
      <c r="N33" s="24"/>
      <c r="O33" s="24"/>
    </row>
    <row r="34" spans="1:19" ht="19" customHeight="1">
      <c r="A34" s="11" t="s">
        <v>2</v>
      </c>
      <c r="B34" s="11" t="s">
        <v>3</v>
      </c>
      <c r="C34" s="11" t="s">
        <v>4</v>
      </c>
      <c r="D34" s="12" t="s">
        <v>5</v>
      </c>
      <c r="E34" s="12" t="s">
        <v>6</v>
      </c>
      <c r="F34" s="11" t="s">
        <v>7</v>
      </c>
      <c r="G34" s="12" t="s">
        <v>8</v>
      </c>
      <c r="H34" s="11" t="s">
        <v>9</v>
      </c>
      <c r="I34" s="6"/>
      <c r="J34" s="27" t="s">
        <v>226</v>
      </c>
      <c r="K34" s="13" t="s">
        <v>11</v>
      </c>
      <c r="L34" s="11" t="s">
        <v>12</v>
      </c>
      <c r="M34" s="11" t="s">
        <v>13</v>
      </c>
      <c r="N34" s="11" t="s">
        <v>14</v>
      </c>
      <c r="O34" s="11" t="s">
        <v>15</v>
      </c>
    </row>
    <row r="35" spans="1:19" ht="19" customHeight="1">
      <c r="A35" s="11">
        <v>7</v>
      </c>
      <c r="B35" s="8">
        <v>1</v>
      </c>
      <c r="C35" s="8">
        <v>47</v>
      </c>
      <c r="D35" s="14" t="s">
        <v>81</v>
      </c>
      <c r="E35" s="15" t="s">
        <v>82</v>
      </c>
      <c r="F35" s="8">
        <v>-90</v>
      </c>
      <c r="G35" s="14" t="s">
        <v>83</v>
      </c>
      <c r="H35" s="8">
        <v>10.89</v>
      </c>
      <c r="I35" s="6"/>
      <c r="J35" s="28">
        <v>4.08</v>
      </c>
      <c r="K35" s="8">
        <v>6.95</v>
      </c>
      <c r="L35" s="8">
        <v>8.86</v>
      </c>
      <c r="M35" s="8">
        <f t="shared" ref="M35:N41" si="21">K35-J35</f>
        <v>2.87</v>
      </c>
      <c r="N35" s="16">
        <f t="shared" si="21"/>
        <v>1.9099999999999993</v>
      </c>
      <c r="O35" s="16">
        <f t="shared" ref="O35:O41" si="22">H35-L35</f>
        <v>2.0300000000000011</v>
      </c>
      <c r="P35" s="36">
        <f>30/J35</f>
        <v>7.3529411764705879</v>
      </c>
      <c r="Q35" s="36">
        <f>30/M35</f>
        <v>10.452961672473867</v>
      </c>
      <c r="R35" s="36">
        <f>20/N35</f>
        <v>10.47120418848168</v>
      </c>
      <c r="S35" s="36">
        <f>20/O35</f>
        <v>9.852216748768468</v>
      </c>
    </row>
    <row r="36" spans="1:19" ht="19" customHeight="1">
      <c r="A36" s="11">
        <v>1</v>
      </c>
      <c r="B36" s="8">
        <v>4</v>
      </c>
      <c r="C36" s="8">
        <v>26</v>
      </c>
      <c r="D36" s="14" t="s">
        <v>84</v>
      </c>
      <c r="E36" s="15" t="s">
        <v>85</v>
      </c>
      <c r="F36" s="8">
        <v>-93</v>
      </c>
      <c r="G36" s="14" t="s">
        <v>32</v>
      </c>
      <c r="H36" s="8">
        <v>10.68</v>
      </c>
      <c r="I36" s="6"/>
      <c r="J36" s="28">
        <v>4.09</v>
      </c>
      <c r="K36" s="8">
        <v>6.88</v>
      </c>
      <c r="L36" s="8">
        <v>8.73</v>
      </c>
      <c r="M36" s="8">
        <f t="shared" si="21"/>
        <v>2.79</v>
      </c>
      <c r="N36" s="16">
        <f t="shared" si="21"/>
        <v>1.8500000000000005</v>
      </c>
      <c r="O36" s="16">
        <f t="shared" si="22"/>
        <v>1.9499999999999993</v>
      </c>
      <c r="P36" s="36">
        <f t="shared" ref="P36:P40" si="23">30/J36</f>
        <v>7.3349633251833746</v>
      </c>
      <c r="Q36" s="36">
        <f t="shared" ref="Q36:Q40" si="24">30/M36</f>
        <v>10.75268817204301</v>
      </c>
      <c r="R36" s="36">
        <f t="shared" ref="R36:R40" si="25">20/N36</f>
        <v>10.810810810810807</v>
      </c>
      <c r="S36" s="36">
        <f t="shared" ref="S36:S40" si="26">20/O36</f>
        <v>10.256410256410261</v>
      </c>
    </row>
    <row r="37" spans="1:19" ht="19" customHeight="1">
      <c r="A37" s="11">
        <v>3</v>
      </c>
      <c r="B37" s="8">
        <v>3</v>
      </c>
      <c r="C37" s="8">
        <v>29</v>
      </c>
      <c r="D37" s="14" t="s">
        <v>86</v>
      </c>
      <c r="E37" s="15" t="s">
        <v>87</v>
      </c>
      <c r="F37" s="8">
        <v>-96</v>
      </c>
      <c r="G37" s="14" t="s">
        <v>88</v>
      </c>
      <c r="H37" s="8">
        <v>10.74</v>
      </c>
      <c r="I37" s="6"/>
      <c r="J37" s="28">
        <v>4.1100000000000003</v>
      </c>
      <c r="K37" s="8">
        <v>6.94</v>
      </c>
      <c r="L37" s="8">
        <v>8.81</v>
      </c>
      <c r="M37" s="8">
        <f t="shared" si="21"/>
        <v>2.83</v>
      </c>
      <c r="N37" s="16">
        <f t="shared" si="21"/>
        <v>1.87</v>
      </c>
      <c r="O37" s="16">
        <f t="shared" si="22"/>
        <v>1.9299999999999997</v>
      </c>
      <c r="P37" s="36">
        <f t="shared" si="23"/>
        <v>7.2992700729926998</v>
      </c>
      <c r="Q37" s="36">
        <f t="shared" si="24"/>
        <v>10.600706713780918</v>
      </c>
      <c r="R37" s="36">
        <f t="shared" si="25"/>
        <v>10.695187165775401</v>
      </c>
      <c r="S37" s="36">
        <f t="shared" si="26"/>
        <v>10.362694300518136</v>
      </c>
    </row>
    <row r="38" spans="1:19" ht="19" customHeight="1">
      <c r="A38" s="11">
        <v>5</v>
      </c>
      <c r="B38" s="8">
        <v>2</v>
      </c>
      <c r="C38" s="8">
        <v>40</v>
      </c>
      <c r="D38" s="14" t="s">
        <v>89</v>
      </c>
      <c r="E38" s="15" t="s">
        <v>90</v>
      </c>
      <c r="F38" s="8">
        <v>-89</v>
      </c>
      <c r="G38" s="14" t="s">
        <v>91</v>
      </c>
      <c r="H38" s="8">
        <v>10.83</v>
      </c>
      <c r="I38" s="6"/>
      <c r="J38" s="28">
        <v>4.09</v>
      </c>
      <c r="K38" s="8">
        <v>6.97</v>
      </c>
      <c r="L38" s="8">
        <v>8.86</v>
      </c>
      <c r="M38" s="8">
        <f t="shared" si="21"/>
        <v>2.88</v>
      </c>
      <c r="N38" s="16">
        <f t="shared" si="21"/>
        <v>1.8899999999999997</v>
      </c>
      <c r="O38" s="16">
        <f t="shared" si="22"/>
        <v>1.9700000000000006</v>
      </c>
      <c r="P38" s="36">
        <f t="shared" si="23"/>
        <v>7.3349633251833746</v>
      </c>
      <c r="Q38" s="36">
        <f t="shared" si="24"/>
        <v>10.416666666666668</v>
      </c>
      <c r="R38" s="36">
        <f t="shared" si="25"/>
        <v>10.582010582010584</v>
      </c>
      <c r="S38" s="36">
        <f t="shared" si="26"/>
        <v>10.152284263959388</v>
      </c>
    </row>
    <row r="39" spans="1:19" ht="19" customHeight="1">
      <c r="A39" s="11">
        <v>4</v>
      </c>
      <c r="B39" s="8">
        <v>5</v>
      </c>
      <c r="C39" s="8">
        <v>129</v>
      </c>
      <c r="D39" s="14" t="s">
        <v>92</v>
      </c>
      <c r="E39" s="15" t="s">
        <v>93</v>
      </c>
      <c r="F39" s="8">
        <v>-92</v>
      </c>
      <c r="G39" s="15" t="s">
        <v>38</v>
      </c>
      <c r="H39" s="8">
        <v>10.78</v>
      </c>
      <c r="I39" s="6"/>
      <c r="J39" s="28">
        <v>4.09</v>
      </c>
      <c r="K39" s="8">
        <v>6.96</v>
      </c>
      <c r="L39" s="8">
        <v>8.83</v>
      </c>
      <c r="M39" s="8">
        <f t="shared" si="21"/>
        <v>2.87</v>
      </c>
      <c r="N39" s="16">
        <f t="shared" si="21"/>
        <v>1.87</v>
      </c>
      <c r="O39" s="16">
        <f t="shared" si="22"/>
        <v>1.9499999999999993</v>
      </c>
      <c r="P39" s="36">
        <f t="shared" si="23"/>
        <v>7.3349633251833746</v>
      </c>
      <c r="Q39" s="36">
        <f t="shared" si="24"/>
        <v>10.452961672473867</v>
      </c>
      <c r="R39" s="36">
        <f t="shared" si="25"/>
        <v>10.695187165775401</v>
      </c>
      <c r="S39" s="36">
        <f t="shared" si="26"/>
        <v>10.256410256410261</v>
      </c>
    </row>
    <row r="40" spans="1:19" ht="19" customHeight="1">
      <c r="A40" s="11">
        <v>2</v>
      </c>
      <c r="B40" s="8">
        <v>8</v>
      </c>
      <c r="C40" s="8">
        <v>27</v>
      </c>
      <c r="D40" s="14" t="s">
        <v>94</v>
      </c>
      <c r="E40" s="15" t="s">
        <v>95</v>
      </c>
      <c r="F40" s="8">
        <v>-89</v>
      </c>
      <c r="G40" s="14" t="s">
        <v>96</v>
      </c>
      <c r="H40" s="8">
        <v>10.73</v>
      </c>
      <c r="I40" s="6"/>
      <c r="J40" s="28">
        <v>4.16</v>
      </c>
      <c r="K40" s="8">
        <v>6.97</v>
      </c>
      <c r="L40" s="8">
        <v>8.8000000000000007</v>
      </c>
      <c r="M40" s="8">
        <f t="shared" si="21"/>
        <v>2.8099999999999996</v>
      </c>
      <c r="N40" s="16">
        <f t="shared" si="21"/>
        <v>1.830000000000001</v>
      </c>
      <c r="O40" s="16">
        <f t="shared" si="22"/>
        <v>1.9299999999999997</v>
      </c>
      <c r="P40" s="36">
        <f t="shared" si="23"/>
        <v>7.2115384615384617</v>
      </c>
      <c r="Q40" s="36">
        <f t="shared" si="24"/>
        <v>10.676156583629895</v>
      </c>
      <c r="R40" s="36">
        <f t="shared" si="25"/>
        <v>10.928961748633874</v>
      </c>
      <c r="S40" s="36">
        <f t="shared" si="26"/>
        <v>10.362694300518136</v>
      </c>
    </row>
    <row r="41" spans="1:19" ht="19" customHeight="1">
      <c r="A41" s="11">
        <v>6</v>
      </c>
      <c r="B41" s="8">
        <v>7</v>
      </c>
      <c r="C41" s="8">
        <v>44</v>
      </c>
      <c r="D41" s="14" t="s">
        <v>97</v>
      </c>
      <c r="E41" s="15" t="s">
        <v>98</v>
      </c>
      <c r="F41" s="8">
        <v>-98</v>
      </c>
      <c r="G41" s="14" t="s">
        <v>47</v>
      </c>
      <c r="H41" s="8">
        <v>10.84</v>
      </c>
      <c r="I41" s="6"/>
      <c r="J41" s="28">
        <v>4.1900000000000004</v>
      </c>
      <c r="K41" s="8">
        <v>7.05</v>
      </c>
      <c r="L41" s="8">
        <v>8.9</v>
      </c>
      <c r="M41" s="8">
        <f t="shared" si="21"/>
        <v>2.8599999999999994</v>
      </c>
      <c r="N41" s="16">
        <f t="shared" si="21"/>
        <v>1.8500000000000005</v>
      </c>
      <c r="O41" s="16">
        <f t="shared" si="22"/>
        <v>1.9399999999999995</v>
      </c>
      <c r="P41" s="36">
        <f t="shared" ref="P41" si="27">30/J41</f>
        <v>7.1599045346062047</v>
      </c>
      <c r="Q41" s="36">
        <f t="shared" ref="Q41" si="28">30/M41</f>
        <v>10.489510489510492</v>
      </c>
      <c r="R41" s="36">
        <f t="shared" ref="R41" si="29">20/N41</f>
        <v>10.810810810810807</v>
      </c>
      <c r="S41" s="36">
        <f t="shared" ref="S41" si="30">20/O41</f>
        <v>10.309278350515466</v>
      </c>
    </row>
    <row r="42" spans="1:19" ht="19" customHeight="1">
      <c r="A42" s="11">
        <v>8</v>
      </c>
      <c r="B42" s="8">
        <v>6</v>
      </c>
      <c r="C42" s="8">
        <v>28</v>
      </c>
      <c r="D42" s="14" t="s">
        <v>63</v>
      </c>
      <c r="E42" s="15" t="s">
        <v>99</v>
      </c>
      <c r="F42" s="8">
        <v>-94</v>
      </c>
      <c r="G42" s="14" t="s">
        <v>100</v>
      </c>
      <c r="H42" s="8" t="s">
        <v>58</v>
      </c>
      <c r="I42" s="6"/>
      <c r="J42" s="29"/>
      <c r="K42" s="24"/>
      <c r="L42" s="24"/>
      <c r="M42" s="24"/>
      <c r="N42" s="24"/>
      <c r="O42" s="24"/>
    </row>
    <row r="43" spans="1:19" ht="19" customHeight="1">
      <c r="A43" s="6"/>
      <c r="B43" s="6"/>
      <c r="C43" s="6"/>
      <c r="D43" s="6"/>
      <c r="E43" s="6"/>
      <c r="F43" s="6"/>
      <c r="G43" s="6"/>
      <c r="H43" s="6"/>
      <c r="I43" s="6"/>
      <c r="J43" s="29"/>
      <c r="K43" s="35">
        <f>L36+0.083</f>
        <v>8.8130000000000006</v>
      </c>
      <c r="L43" s="35"/>
      <c r="M43" s="24"/>
      <c r="N43" s="24"/>
      <c r="O43" s="24"/>
    </row>
    <row r="44" spans="1:19" ht="19" customHeight="1">
      <c r="A44" s="2" t="s">
        <v>101</v>
      </c>
      <c r="B44" s="3"/>
      <c r="C44" s="4"/>
      <c r="D44" s="5"/>
      <c r="E44" s="6"/>
      <c r="F44" s="4"/>
      <c r="G44" s="7" t="s">
        <v>1</v>
      </c>
      <c r="H44" s="8">
        <v>2.1</v>
      </c>
      <c r="I44" s="6"/>
      <c r="J44" s="26"/>
      <c r="K44" s="26"/>
      <c r="L44" s="34"/>
      <c r="M44" s="33"/>
      <c r="N44" s="24"/>
      <c r="O44" s="24"/>
    </row>
    <row r="45" spans="1:19" ht="19" customHeight="1">
      <c r="A45" s="11" t="s">
        <v>2</v>
      </c>
      <c r="B45" s="11" t="s">
        <v>3</v>
      </c>
      <c r="C45" s="11" t="s">
        <v>4</v>
      </c>
      <c r="D45" s="12" t="s">
        <v>5</v>
      </c>
      <c r="E45" s="12" t="s">
        <v>6</v>
      </c>
      <c r="F45" s="11" t="s">
        <v>7</v>
      </c>
      <c r="G45" s="12" t="s">
        <v>8</v>
      </c>
      <c r="H45" s="11" t="s">
        <v>9</v>
      </c>
      <c r="I45" s="6"/>
      <c r="J45" s="27" t="s">
        <v>226</v>
      </c>
      <c r="K45" s="13" t="s">
        <v>11</v>
      </c>
      <c r="L45" s="11" t="s">
        <v>12</v>
      </c>
      <c r="M45" s="11" t="s">
        <v>13</v>
      </c>
      <c r="N45" s="11" t="s">
        <v>14</v>
      </c>
      <c r="O45" s="11" t="s">
        <v>15</v>
      </c>
    </row>
    <row r="46" spans="1:19" ht="19" customHeight="1">
      <c r="A46" s="11">
        <v>1</v>
      </c>
      <c r="B46" s="8">
        <v>4</v>
      </c>
      <c r="C46" s="8">
        <v>35</v>
      </c>
      <c r="D46" s="14" t="s">
        <v>102</v>
      </c>
      <c r="E46" s="15" t="s">
        <v>103</v>
      </c>
      <c r="F46" s="8">
        <v>-94</v>
      </c>
      <c r="G46" s="14" t="s">
        <v>104</v>
      </c>
      <c r="H46" s="8">
        <v>10.81</v>
      </c>
      <c r="I46" s="6"/>
      <c r="J46" s="28">
        <v>4.16</v>
      </c>
      <c r="K46" s="16">
        <v>7</v>
      </c>
      <c r="L46" s="24">
        <v>8.8800000000000008</v>
      </c>
      <c r="M46" s="8">
        <f t="shared" ref="M46:N53" si="31">K46-J46</f>
        <v>2.84</v>
      </c>
      <c r="N46" s="16">
        <f t="shared" si="31"/>
        <v>1.8800000000000008</v>
      </c>
      <c r="O46" s="16">
        <f t="shared" ref="O46:O53" si="32">H46-L46</f>
        <v>1.9299999999999997</v>
      </c>
      <c r="P46" s="36">
        <f>30/J46</f>
        <v>7.2115384615384617</v>
      </c>
      <c r="Q46" s="36">
        <f>30/M46</f>
        <v>10.563380281690142</v>
      </c>
      <c r="R46" s="36">
        <f>20/N46</f>
        <v>10.638297872340422</v>
      </c>
      <c r="S46" s="36">
        <f>20/O46</f>
        <v>10.362694300518136</v>
      </c>
    </row>
    <row r="47" spans="1:19" ht="19" customHeight="1">
      <c r="A47" s="11">
        <v>2</v>
      </c>
      <c r="B47" s="8">
        <v>5</v>
      </c>
      <c r="C47" s="8">
        <v>34</v>
      </c>
      <c r="D47" s="14" t="s">
        <v>63</v>
      </c>
      <c r="E47" s="15" t="s">
        <v>105</v>
      </c>
      <c r="F47" s="8">
        <v>-87</v>
      </c>
      <c r="G47" s="14" t="s">
        <v>50</v>
      </c>
      <c r="H47" s="16">
        <v>10.88</v>
      </c>
      <c r="I47" s="6"/>
      <c r="J47" s="28">
        <v>4.17</v>
      </c>
      <c r="K47" s="16">
        <v>7.06</v>
      </c>
      <c r="L47" s="24">
        <v>8.94</v>
      </c>
      <c r="M47" s="8">
        <f t="shared" si="31"/>
        <v>2.8899999999999997</v>
      </c>
      <c r="N47" s="16">
        <f t="shared" si="31"/>
        <v>1.88</v>
      </c>
      <c r="O47" s="16">
        <f t="shared" si="32"/>
        <v>1.9400000000000013</v>
      </c>
      <c r="P47" s="36">
        <f t="shared" ref="P47:P51" si="33">30/J47</f>
        <v>7.1942446043165464</v>
      </c>
      <c r="Q47" s="36">
        <f t="shared" ref="Q47:Q51" si="34">30/M47</f>
        <v>10.380622837370243</v>
      </c>
      <c r="R47" s="36">
        <f t="shared" ref="R47:R51" si="35">20/N47</f>
        <v>10.638297872340425</v>
      </c>
      <c r="S47" s="36">
        <f t="shared" ref="S47:S51" si="36">20/O47</f>
        <v>10.309278350515457</v>
      </c>
    </row>
    <row r="48" spans="1:19" ht="19" customHeight="1">
      <c r="A48" s="11">
        <v>3</v>
      </c>
      <c r="B48" s="8">
        <v>3</v>
      </c>
      <c r="C48" s="8">
        <v>73</v>
      </c>
      <c r="D48" s="14" t="s">
        <v>106</v>
      </c>
      <c r="E48" s="15" t="s">
        <v>107</v>
      </c>
      <c r="F48" s="8">
        <v>-97</v>
      </c>
      <c r="G48" s="14" t="s">
        <v>108</v>
      </c>
      <c r="H48" s="16">
        <v>10.91</v>
      </c>
      <c r="I48" s="6"/>
      <c r="J48" s="30">
        <v>4.12</v>
      </c>
      <c r="K48" s="16">
        <v>7.01</v>
      </c>
      <c r="L48" s="24">
        <v>8.93</v>
      </c>
      <c r="M48" s="16">
        <f t="shared" si="31"/>
        <v>2.8899999999999997</v>
      </c>
      <c r="N48" s="16">
        <f t="shared" si="31"/>
        <v>1.92</v>
      </c>
      <c r="O48" s="16">
        <f t="shared" si="32"/>
        <v>1.9800000000000004</v>
      </c>
      <c r="P48" s="36">
        <f t="shared" si="33"/>
        <v>7.2815533980582519</v>
      </c>
      <c r="Q48" s="36">
        <f t="shared" si="34"/>
        <v>10.380622837370243</v>
      </c>
      <c r="R48" s="36">
        <f t="shared" si="35"/>
        <v>10.416666666666668</v>
      </c>
      <c r="S48" s="36">
        <f t="shared" si="36"/>
        <v>10.101010101010099</v>
      </c>
    </row>
    <row r="49" spans="1:19" ht="19" customHeight="1">
      <c r="A49" s="11">
        <v>4</v>
      </c>
      <c r="B49" s="8">
        <v>6</v>
      </c>
      <c r="C49" s="8">
        <v>130</v>
      </c>
      <c r="D49" s="14" t="s">
        <v>109</v>
      </c>
      <c r="E49" s="15" t="s">
        <v>110</v>
      </c>
      <c r="F49" s="8">
        <v>-84</v>
      </c>
      <c r="G49" s="14" t="s">
        <v>111</v>
      </c>
      <c r="H49" s="8">
        <v>10.95</v>
      </c>
      <c r="I49" s="6"/>
      <c r="J49" s="30">
        <v>4.22</v>
      </c>
      <c r="K49" s="16">
        <v>7.08</v>
      </c>
      <c r="L49" s="24">
        <v>8.98</v>
      </c>
      <c r="M49" s="16">
        <f t="shared" si="31"/>
        <v>2.8600000000000003</v>
      </c>
      <c r="N49" s="16">
        <f t="shared" si="31"/>
        <v>1.9000000000000004</v>
      </c>
      <c r="O49" s="16">
        <f t="shared" si="32"/>
        <v>1.9699999999999989</v>
      </c>
      <c r="P49" s="36">
        <f t="shared" si="33"/>
        <v>7.109004739336493</v>
      </c>
      <c r="Q49" s="36">
        <f t="shared" si="34"/>
        <v>10.489510489510488</v>
      </c>
      <c r="R49" s="36">
        <f t="shared" si="35"/>
        <v>10.526315789473681</v>
      </c>
      <c r="S49" s="36">
        <f t="shared" si="36"/>
        <v>10.152284263959396</v>
      </c>
    </row>
    <row r="50" spans="1:19" ht="19" customHeight="1">
      <c r="A50" s="11">
        <v>5</v>
      </c>
      <c r="B50" s="8">
        <v>2</v>
      </c>
      <c r="C50" s="8">
        <v>16</v>
      </c>
      <c r="D50" s="14" t="s">
        <v>112</v>
      </c>
      <c r="E50" s="15" t="s">
        <v>113</v>
      </c>
      <c r="F50" s="8">
        <v>-86</v>
      </c>
      <c r="G50" s="14" t="s">
        <v>104</v>
      </c>
      <c r="H50" s="8">
        <v>10.96</v>
      </c>
      <c r="I50" s="6"/>
      <c r="J50" s="28">
        <v>4.1399999999999997</v>
      </c>
      <c r="K50" s="16">
        <v>7.05</v>
      </c>
      <c r="L50" s="24">
        <v>8.98</v>
      </c>
      <c r="M50" s="8">
        <f t="shared" si="31"/>
        <v>2.91</v>
      </c>
      <c r="N50" s="16">
        <f t="shared" si="31"/>
        <v>1.9300000000000006</v>
      </c>
      <c r="O50" s="16">
        <f t="shared" si="32"/>
        <v>1.9800000000000004</v>
      </c>
      <c r="P50" s="36">
        <f t="shared" si="33"/>
        <v>7.2463768115942031</v>
      </c>
      <c r="Q50" s="36">
        <f t="shared" si="34"/>
        <v>10.309278350515463</v>
      </c>
      <c r="R50" s="36">
        <f t="shared" si="35"/>
        <v>10.362694300518131</v>
      </c>
      <c r="S50" s="36">
        <f t="shared" si="36"/>
        <v>10.101010101010099</v>
      </c>
    </row>
    <row r="51" spans="1:19" ht="19" customHeight="1">
      <c r="A51" s="11">
        <v>6</v>
      </c>
      <c r="B51" s="8">
        <v>8</v>
      </c>
      <c r="C51" s="8">
        <v>41</v>
      </c>
      <c r="D51" s="14" t="s">
        <v>114</v>
      </c>
      <c r="E51" s="15" t="s">
        <v>115</v>
      </c>
      <c r="F51" s="8">
        <v>-96</v>
      </c>
      <c r="G51" s="14" t="s">
        <v>50</v>
      </c>
      <c r="H51" s="8">
        <v>11.04</v>
      </c>
      <c r="I51" s="6"/>
      <c r="J51" s="28">
        <v>4.24</v>
      </c>
      <c r="K51" s="16">
        <v>7.15</v>
      </c>
      <c r="L51" s="24">
        <v>9.06</v>
      </c>
      <c r="M51" s="8">
        <f t="shared" si="31"/>
        <v>2.91</v>
      </c>
      <c r="N51" s="16">
        <f t="shared" si="31"/>
        <v>1.9100000000000001</v>
      </c>
      <c r="O51" s="16">
        <f t="shared" si="32"/>
        <v>1.9799999999999986</v>
      </c>
      <c r="P51" s="36">
        <f t="shared" si="33"/>
        <v>7.0754716981132075</v>
      </c>
      <c r="Q51" s="36">
        <f t="shared" si="34"/>
        <v>10.309278350515463</v>
      </c>
      <c r="R51" s="36">
        <f t="shared" si="35"/>
        <v>10.471204188481675</v>
      </c>
      <c r="S51" s="36">
        <f t="shared" si="36"/>
        <v>10.101010101010107</v>
      </c>
    </row>
    <row r="52" spans="1:19" ht="19" customHeight="1">
      <c r="A52" s="11">
        <v>7</v>
      </c>
      <c r="B52" s="8">
        <v>7</v>
      </c>
      <c r="C52" s="8">
        <v>37</v>
      </c>
      <c r="D52" s="14" t="s">
        <v>63</v>
      </c>
      <c r="E52" s="15" t="s">
        <v>116</v>
      </c>
      <c r="F52" s="8">
        <v>-96</v>
      </c>
      <c r="G52" s="14" t="s">
        <v>38</v>
      </c>
      <c r="H52" s="16">
        <v>11.13</v>
      </c>
      <c r="I52" s="6"/>
      <c r="J52" s="28">
        <v>4.21</v>
      </c>
      <c r="K52" s="16">
        <v>7.1</v>
      </c>
      <c r="L52" s="24">
        <v>9.0500000000000007</v>
      </c>
      <c r="M52" s="8">
        <f t="shared" si="31"/>
        <v>2.8899999999999997</v>
      </c>
      <c r="N52" s="16">
        <f t="shared" si="31"/>
        <v>1.9500000000000011</v>
      </c>
      <c r="O52" s="16">
        <f t="shared" si="32"/>
        <v>2.08</v>
      </c>
      <c r="P52" s="36">
        <f t="shared" ref="P52:P53" si="37">30/J52</f>
        <v>7.1258907363420425</v>
      </c>
      <c r="Q52" s="36">
        <f t="shared" ref="Q52:Q53" si="38">30/M52</f>
        <v>10.380622837370243</v>
      </c>
      <c r="R52" s="36">
        <f t="shared" ref="R52:R53" si="39">20/N52</f>
        <v>10.25641025641025</v>
      </c>
      <c r="S52" s="36">
        <f t="shared" ref="S52:S53" si="40">20/O52</f>
        <v>9.615384615384615</v>
      </c>
    </row>
    <row r="53" spans="1:19" ht="19" customHeight="1">
      <c r="A53" s="11">
        <v>8</v>
      </c>
      <c r="B53" s="8">
        <v>1</v>
      </c>
      <c r="C53" s="8">
        <v>123</v>
      </c>
      <c r="D53" s="15" t="s">
        <v>117</v>
      </c>
      <c r="E53" s="15" t="s">
        <v>118</v>
      </c>
      <c r="F53" s="8">
        <v>-93</v>
      </c>
      <c r="G53" s="14" t="s">
        <v>44</v>
      </c>
      <c r="H53" s="8">
        <v>11.15</v>
      </c>
      <c r="I53" s="6"/>
      <c r="J53" s="28">
        <v>4.25</v>
      </c>
      <c r="K53" s="16">
        <v>7.2</v>
      </c>
      <c r="L53" s="24">
        <v>9.16</v>
      </c>
      <c r="M53" s="8">
        <f t="shared" si="31"/>
        <v>2.95</v>
      </c>
      <c r="N53" s="16">
        <f t="shared" si="31"/>
        <v>1.96</v>
      </c>
      <c r="O53" s="16">
        <f t="shared" si="32"/>
        <v>1.9900000000000002</v>
      </c>
      <c r="P53" s="36">
        <f t="shared" si="37"/>
        <v>7.0588235294117645</v>
      </c>
      <c r="Q53" s="36">
        <f t="shared" si="38"/>
        <v>10.169491525423728</v>
      </c>
      <c r="R53" s="36">
        <f t="shared" si="39"/>
        <v>10.204081632653061</v>
      </c>
      <c r="S53" s="36">
        <f t="shared" si="40"/>
        <v>10.050251256281406</v>
      </c>
    </row>
    <row r="54" spans="1:19" ht="19" customHeight="1">
      <c r="A54" s="6"/>
      <c r="B54" s="6"/>
      <c r="C54" s="6"/>
      <c r="D54" s="6"/>
      <c r="E54" s="6"/>
      <c r="F54" s="6"/>
      <c r="G54" s="6"/>
      <c r="H54" s="6"/>
      <c r="I54" s="6"/>
      <c r="J54" s="29"/>
      <c r="K54" s="34"/>
      <c r="L54" s="34"/>
      <c r="M54" s="24"/>
      <c r="N54" s="24"/>
      <c r="O54" s="24"/>
    </row>
    <row r="55" spans="1:19" ht="19" customHeight="1">
      <c r="A55" s="2" t="s">
        <v>119</v>
      </c>
      <c r="B55" s="3"/>
      <c r="C55" s="4"/>
      <c r="D55" s="15" t="s">
        <v>120</v>
      </c>
      <c r="E55" s="6"/>
      <c r="F55" s="4"/>
      <c r="G55" s="7" t="s">
        <v>1</v>
      </c>
      <c r="H55" s="8">
        <v>1.5</v>
      </c>
      <c r="I55" s="6"/>
      <c r="J55" s="26"/>
      <c r="K55" s="24"/>
      <c r="L55" s="24"/>
      <c r="M55" s="33"/>
      <c r="N55" s="24"/>
      <c r="O55" s="24"/>
    </row>
    <row r="56" spans="1:19" ht="19" customHeight="1">
      <c r="A56" s="11" t="s">
        <v>2</v>
      </c>
      <c r="B56" s="11" t="s">
        <v>3</v>
      </c>
      <c r="C56" s="11" t="s">
        <v>4</v>
      </c>
      <c r="D56" s="12" t="s">
        <v>5</v>
      </c>
      <c r="E56" s="12" t="s">
        <v>6</v>
      </c>
      <c r="F56" s="11" t="s">
        <v>7</v>
      </c>
      <c r="G56" s="12" t="s">
        <v>8</v>
      </c>
      <c r="H56" s="11" t="s">
        <v>9</v>
      </c>
      <c r="I56" s="6"/>
      <c r="J56" s="27" t="s">
        <v>226</v>
      </c>
      <c r="K56" s="13" t="s">
        <v>11</v>
      </c>
      <c r="L56" s="11" t="s">
        <v>12</v>
      </c>
      <c r="M56" s="11" t="s">
        <v>13</v>
      </c>
      <c r="N56" s="11" t="s">
        <v>14</v>
      </c>
      <c r="O56" s="11" t="s">
        <v>15</v>
      </c>
    </row>
    <row r="57" spans="1:19" ht="19" customHeight="1">
      <c r="A57" s="11">
        <v>1</v>
      </c>
      <c r="B57" s="8">
        <v>5</v>
      </c>
      <c r="C57" s="8">
        <v>49</v>
      </c>
      <c r="D57" s="14" t="s">
        <v>121</v>
      </c>
      <c r="E57" s="15" t="s">
        <v>122</v>
      </c>
      <c r="F57" s="8">
        <v>-94</v>
      </c>
      <c r="G57" s="14" t="s">
        <v>123</v>
      </c>
      <c r="H57" s="16">
        <v>11.11</v>
      </c>
      <c r="I57" s="6"/>
      <c r="J57" s="28">
        <v>4.18</v>
      </c>
      <c r="K57" s="8">
        <v>7.12</v>
      </c>
      <c r="L57" s="24" t="s">
        <v>124</v>
      </c>
      <c r="M57" s="8">
        <f>K57-J57</f>
        <v>2.9400000000000004</v>
      </c>
      <c r="N57" s="8"/>
      <c r="O57" s="24"/>
      <c r="P57" s="36">
        <f>30/J57</f>
        <v>7.1770334928229671</v>
      </c>
      <c r="Q57" s="36">
        <f>30/M57</f>
        <v>10.204081632653059</v>
      </c>
      <c r="R57" s="36"/>
      <c r="S57" s="36"/>
    </row>
    <row r="58" spans="1:19" ht="19" customHeight="1">
      <c r="A58" s="11">
        <v>2</v>
      </c>
      <c r="B58" s="8">
        <v>3</v>
      </c>
      <c r="C58" s="8">
        <v>43</v>
      </c>
      <c r="D58" s="14" t="s">
        <v>125</v>
      </c>
      <c r="E58" s="15" t="s">
        <v>126</v>
      </c>
      <c r="F58" s="8">
        <v>-92</v>
      </c>
      <c r="G58" s="14" t="s">
        <v>35</v>
      </c>
      <c r="H58" s="16">
        <v>11.21</v>
      </c>
      <c r="I58" s="6"/>
      <c r="J58" s="28">
        <v>4.25</v>
      </c>
      <c r="K58" s="8">
        <v>7.22</v>
      </c>
      <c r="L58" s="24" t="s">
        <v>124</v>
      </c>
      <c r="M58" s="8">
        <f>K58-J58</f>
        <v>2.9699999999999998</v>
      </c>
      <c r="N58" s="8"/>
      <c r="O58" s="24"/>
      <c r="P58" s="36">
        <f t="shared" ref="P58:P59" si="41">30/J58</f>
        <v>7.0588235294117645</v>
      </c>
      <c r="Q58" s="36">
        <f t="shared" ref="Q58:Q59" si="42">30/M58</f>
        <v>10.101010101010102</v>
      </c>
      <c r="R58" s="36"/>
      <c r="S58" s="36"/>
    </row>
    <row r="59" spans="1:19" ht="19" customHeight="1">
      <c r="A59" s="11">
        <v>3</v>
      </c>
      <c r="B59" s="8">
        <v>6</v>
      </c>
      <c r="C59" s="8">
        <v>48</v>
      </c>
      <c r="D59" s="14" t="s">
        <v>127</v>
      </c>
      <c r="E59" s="15" t="s">
        <v>128</v>
      </c>
      <c r="F59" s="8">
        <v>-84</v>
      </c>
      <c r="G59" s="14" t="s">
        <v>47</v>
      </c>
      <c r="H59" s="16">
        <v>11.3</v>
      </c>
      <c r="I59" s="6"/>
      <c r="J59" s="28">
        <v>4.33</v>
      </c>
      <c r="K59" s="8">
        <v>7.33</v>
      </c>
      <c r="L59" s="24" t="s">
        <v>124</v>
      </c>
      <c r="M59" s="16">
        <f>K59-J59</f>
        <v>3</v>
      </c>
      <c r="N59" s="8"/>
      <c r="O59" s="24"/>
      <c r="P59" s="36">
        <f t="shared" si="41"/>
        <v>6.9284064665127021</v>
      </c>
      <c r="Q59" s="36">
        <f t="shared" si="42"/>
        <v>10</v>
      </c>
    </row>
    <row r="60" spans="1:19" ht="19" customHeight="1">
      <c r="A60" s="11">
        <v>4</v>
      </c>
      <c r="B60" s="8">
        <v>7</v>
      </c>
      <c r="C60" s="8">
        <v>52</v>
      </c>
      <c r="D60" s="14" t="s">
        <v>129</v>
      </c>
      <c r="E60" s="15" t="s">
        <v>130</v>
      </c>
      <c r="F60" s="8">
        <v>-97</v>
      </c>
      <c r="G60" s="14" t="s">
        <v>123</v>
      </c>
      <c r="H60" s="16">
        <v>11.36</v>
      </c>
      <c r="I60" s="6"/>
      <c r="J60" s="28">
        <v>4.32</v>
      </c>
      <c r="K60" s="8">
        <v>7.29</v>
      </c>
      <c r="L60" s="24" t="s">
        <v>124</v>
      </c>
      <c r="M60" s="8">
        <f>K60-J60</f>
        <v>2.9699999999999998</v>
      </c>
      <c r="N60" s="8"/>
      <c r="O60" s="24"/>
      <c r="P60" s="36">
        <f t="shared" ref="P60:P61" si="43">30/J60</f>
        <v>6.9444444444444438</v>
      </c>
      <c r="Q60" s="36">
        <f t="shared" ref="Q60:Q61" si="44">30/M60</f>
        <v>10.101010101010102</v>
      </c>
    </row>
    <row r="61" spans="1:19" ht="19" customHeight="1">
      <c r="A61" s="11">
        <v>5</v>
      </c>
      <c r="B61" s="8">
        <v>1</v>
      </c>
      <c r="C61" s="8">
        <v>53</v>
      </c>
      <c r="D61" s="18" t="s">
        <v>131</v>
      </c>
      <c r="E61" s="15" t="s">
        <v>132</v>
      </c>
      <c r="F61" s="8">
        <v>-97</v>
      </c>
      <c r="G61" s="14" t="s">
        <v>133</v>
      </c>
      <c r="H61" s="16">
        <v>11.37</v>
      </c>
      <c r="I61" s="6"/>
      <c r="J61" s="28">
        <v>4.2300000000000004</v>
      </c>
      <c r="K61" s="8">
        <v>7.24</v>
      </c>
      <c r="L61" s="24" t="s">
        <v>124</v>
      </c>
      <c r="M61" s="8">
        <f>K61-J61</f>
        <v>3.01</v>
      </c>
      <c r="N61" s="8"/>
      <c r="O61" s="24"/>
      <c r="P61" s="36">
        <f t="shared" si="43"/>
        <v>7.0921985815602833</v>
      </c>
      <c r="Q61" s="36">
        <f t="shared" si="44"/>
        <v>9.9667774086378742</v>
      </c>
    </row>
    <row r="62" spans="1:19" ht="19" customHeight="1">
      <c r="A62" s="11">
        <v>6</v>
      </c>
      <c r="B62" s="8">
        <v>8</v>
      </c>
      <c r="C62" s="8">
        <v>36</v>
      </c>
      <c r="D62" s="14" t="s">
        <v>134</v>
      </c>
      <c r="E62" s="15" t="s">
        <v>135</v>
      </c>
      <c r="F62" s="8">
        <v>-95</v>
      </c>
      <c r="G62" s="14" t="s">
        <v>32</v>
      </c>
      <c r="H62" s="8" t="s">
        <v>58</v>
      </c>
      <c r="I62" s="6"/>
      <c r="J62" s="29"/>
      <c r="K62" s="24"/>
      <c r="L62" s="24"/>
      <c r="M62" s="24"/>
      <c r="N62" s="24"/>
      <c r="O62" s="24"/>
    </row>
    <row r="63" spans="1:19" ht="19" customHeight="1">
      <c r="A63" s="11">
        <v>7</v>
      </c>
      <c r="B63" s="8">
        <v>2</v>
      </c>
      <c r="C63" s="8">
        <v>46</v>
      </c>
      <c r="D63" s="14" t="s">
        <v>136</v>
      </c>
      <c r="E63" s="15" t="s">
        <v>137</v>
      </c>
      <c r="F63" s="8">
        <v>-96</v>
      </c>
      <c r="G63" s="14" t="s">
        <v>83</v>
      </c>
      <c r="H63" s="8" t="s">
        <v>24</v>
      </c>
      <c r="I63" s="6"/>
      <c r="J63" s="29"/>
      <c r="K63" s="24"/>
      <c r="L63" s="24"/>
      <c r="M63" s="24"/>
      <c r="N63" s="24"/>
      <c r="O63" s="24"/>
    </row>
    <row r="64" spans="1:19" ht="19" customHeight="1">
      <c r="A64" s="11">
        <v>8</v>
      </c>
      <c r="B64" s="8">
        <v>4</v>
      </c>
      <c r="C64" s="8">
        <v>38</v>
      </c>
      <c r="D64" s="14" t="s">
        <v>138</v>
      </c>
      <c r="E64" s="15" t="s">
        <v>139</v>
      </c>
      <c r="F64" s="8">
        <v>-92</v>
      </c>
      <c r="G64" s="14" t="s">
        <v>32</v>
      </c>
      <c r="H64" s="8" t="s">
        <v>24</v>
      </c>
      <c r="I64" s="6"/>
      <c r="J64" s="29"/>
      <c r="K64" s="24"/>
      <c r="L64" s="24"/>
      <c r="M64" s="24"/>
      <c r="N64" s="24"/>
      <c r="O64" s="24"/>
    </row>
    <row r="65" spans="1:19" ht="19" customHeight="1">
      <c r="A65" s="6"/>
      <c r="B65" s="6"/>
      <c r="C65" s="6"/>
      <c r="D65" s="6"/>
      <c r="E65" s="6"/>
      <c r="F65" s="6"/>
      <c r="G65" s="6"/>
      <c r="H65" s="6"/>
      <c r="I65" s="6"/>
      <c r="J65" s="29"/>
      <c r="K65" s="34"/>
      <c r="L65" s="34"/>
      <c r="M65" s="24"/>
      <c r="N65" s="24"/>
      <c r="O65" s="24"/>
    </row>
    <row r="66" spans="1:19" ht="19" customHeight="1">
      <c r="A66" s="2" t="s">
        <v>140</v>
      </c>
      <c r="B66" s="3"/>
      <c r="C66" s="4"/>
      <c r="D66" s="15" t="s">
        <v>120</v>
      </c>
      <c r="E66" s="6"/>
      <c r="F66" s="4"/>
      <c r="G66" s="7" t="s">
        <v>1</v>
      </c>
      <c r="H66" s="8">
        <v>1.6</v>
      </c>
      <c r="I66" s="6"/>
      <c r="J66" s="26"/>
      <c r="K66" s="26"/>
      <c r="L66" s="26"/>
      <c r="M66" s="33"/>
      <c r="N66" s="24"/>
      <c r="O66" s="24"/>
    </row>
    <row r="67" spans="1:19" ht="19" customHeight="1">
      <c r="A67" s="11" t="s">
        <v>2</v>
      </c>
      <c r="B67" s="11" t="s">
        <v>3</v>
      </c>
      <c r="C67" s="11" t="s">
        <v>4</v>
      </c>
      <c r="D67" s="12" t="s">
        <v>5</v>
      </c>
      <c r="E67" s="12" t="s">
        <v>6</v>
      </c>
      <c r="F67" s="11" t="s">
        <v>7</v>
      </c>
      <c r="G67" s="12" t="s">
        <v>8</v>
      </c>
      <c r="H67" s="11" t="s">
        <v>9</v>
      </c>
      <c r="I67" s="6"/>
      <c r="J67" s="27" t="s">
        <v>226</v>
      </c>
      <c r="K67" s="13" t="s">
        <v>11</v>
      </c>
      <c r="L67" s="11" t="s">
        <v>12</v>
      </c>
      <c r="M67" s="11" t="s">
        <v>13</v>
      </c>
      <c r="N67" s="11" t="s">
        <v>14</v>
      </c>
      <c r="O67" s="11" t="s">
        <v>15</v>
      </c>
    </row>
    <row r="68" spans="1:19" ht="19" customHeight="1">
      <c r="A68" s="11">
        <v>1</v>
      </c>
      <c r="B68" s="8">
        <v>4</v>
      </c>
      <c r="C68" s="8">
        <v>51</v>
      </c>
      <c r="D68" s="14" t="s">
        <v>141</v>
      </c>
      <c r="E68" s="15" t="s">
        <v>142</v>
      </c>
      <c r="F68" s="8">
        <v>-90</v>
      </c>
      <c r="G68" s="14" t="s">
        <v>91</v>
      </c>
      <c r="H68" s="16">
        <v>11.6</v>
      </c>
      <c r="I68" s="6"/>
      <c r="J68" s="28">
        <v>4.29</v>
      </c>
      <c r="K68" s="8">
        <v>7.37</v>
      </c>
      <c r="L68" s="24">
        <v>9.44</v>
      </c>
      <c r="M68" s="8">
        <f t="shared" ref="M68:N73" si="45">K68-J68</f>
        <v>3.08</v>
      </c>
      <c r="N68" s="16">
        <f t="shared" si="45"/>
        <v>2.0699999999999994</v>
      </c>
      <c r="O68" s="16">
        <f t="shared" ref="O68:O73" si="46">H68-L68</f>
        <v>2.16</v>
      </c>
      <c r="P68" s="36">
        <f>30/J68</f>
        <v>6.9930069930069934</v>
      </c>
      <c r="Q68" s="36">
        <f>30/M68</f>
        <v>9.7402597402597397</v>
      </c>
      <c r="R68" s="36">
        <f>20/N68</f>
        <v>9.6618357487922726</v>
      </c>
      <c r="S68" s="36">
        <f>20/O68</f>
        <v>9.2592592592592595</v>
      </c>
    </row>
    <row r="69" spans="1:19" ht="19" customHeight="1">
      <c r="A69" s="11">
        <v>2</v>
      </c>
      <c r="B69" s="8">
        <v>6</v>
      </c>
      <c r="C69" s="8">
        <v>55</v>
      </c>
      <c r="D69" s="18" t="s">
        <v>143</v>
      </c>
      <c r="E69" s="15" t="s">
        <v>144</v>
      </c>
      <c r="F69" s="8">
        <v>-88</v>
      </c>
      <c r="G69" s="14" t="s">
        <v>133</v>
      </c>
      <c r="H69" s="16">
        <v>11.63</v>
      </c>
      <c r="I69" s="6"/>
      <c r="J69" s="28">
        <v>4.37</v>
      </c>
      <c r="K69" s="8">
        <v>7.44</v>
      </c>
      <c r="L69" s="24">
        <v>9.51</v>
      </c>
      <c r="M69" s="8">
        <f t="shared" si="45"/>
        <v>3.0700000000000003</v>
      </c>
      <c r="N69" s="16">
        <f t="shared" si="45"/>
        <v>2.0699999999999994</v>
      </c>
      <c r="O69" s="16">
        <f t="shared" si="46"/>
        <v>2.120000000000001</v>
      </c>
      <c r="P69" s="36">
        <f t="shared" ref="P69:P70" si="47">30/J69</f>
        <v>6.8649885583524028</v>
      </c>
      <c r="Q69" s="36">
        <f t="shared" ref="Q69:Q70" si="48">30/M69</f>
        <v>9.7719869706840381</v>
      </c>
      <c r="R69" s="36">
        <f t="shared" ref="R69:R70" si="49">20/N69</f>
        <v>9.6618357487922726</v>
      </c>
      <c r="S69" s="36">
        <f t="shared" ref="S69:S70" si="50">20/O69</f>
        <v>9.4339622641509386</v>
      </c>
    </row>
    <row r="70" spans="1:19" ht="19" customHeight="1">
      <c r="A70" s="11">
        <v>3</v>
      </c>
      <c r="B70" s="8">
        <v>5</v>
      </c>
      <c r="C70" s="8">
        <v>57</v>
      </c>
      <c r="D70" s="14" t="s">
        <v>145</v>
      </c>
      <c r="E70" s="15" t="s">
        <v>146</v>
      </c>
      <c r="F70" s="8">
        <v>-97</v>
      </c>
      <c r="G70" s="14" t="s">
        <v>147</v>
      </c>
      <c r="H70" s="16">
        <v>11.66</v>
      </c>
      <c r="I70" s="6"/>
      <c r="J70" s="28">
        <v>4.3899999999999997</v>
      </c>
      <c r="K70" s="8">
        <v>7.48</v>
      </c>
      <c r="L70" s="24">
        <v>9.5500000000000007</v>
      </c>
      <c r="M70" s="8">
        <f t="shared" si="45"/>
        <v>3.0900000000000007</v>
      </c>
      <c r="N70" s="16">
        <f t="shared" si="45"/>
        <v>2.0700000000000003</v>
      </c>
      <c r="O70" s="16">
        <f t="shared" si="46"/>
        <v>2.1099999999999994</v>
      </c>
      <c r="P70" s="36">
        <f t="shared" si="47"/>
        <v>6.83371298405467</v>
      </c>
      <c r="Q70" s="36">
        <f t="shared" si="48"/>
        <v>9.7087378640776674</v>
      </c>
      <c r="R70" s="36">
        <f t="shared" si="49"/>
        <v>9.661835748792269</v>
      </c>
      <c r="S70" s="36">
        <f t="shared" si="50"/>
        <v>9.4786729857819925</v>
      </c>
    </row>
    <row r="71" spans="1:19" ht="19" customHeight="1">
      <c r="A71" s="11">
        <v>4</v>
      </c>
      <c r="B71" s="8">
        <v>2</v>
      </c>
      <c r="C71" s="8">
        <v>56</v>
      </c>
      <c r="D71" s="14" t="s">
        <v>138</v>
      </c>
      <c r="E71" s="15" t="s">
        <v>148</v>
      </c>
      <c r="F71" s="8">
        <v>-97</v>
      </c>
      <c r="G71" s="14" t="s">
        <v>123</v>
      </c>
      <c r="H71" s="16">
        <v>11.95</v>
      </c>
      <c r="I71" s="6"/>
      <c r="J71" s="28">
        <v>4.47</v>
      </c>
      <c r="K71" s="8">
        <v>7.62</v>
      </c>
      <c r="L71" s="24">
        <v>9.76</v>
      </c>
      <c r="M71" s="8">
        <f t="shared" si="45"/>
        <v>3.1500000000000004</v>
      </c>
      <c r="N71" s="16">
        <f t="shared" si="45"/>
        <v>2.1399999999999997</v>
      </c>
      <c r="O71" s="16">
        <f t="shared" si="46"/>
        <v>2.1899999999999995</v>
      </c>
      <c r="P71" s="36">
        <f t="shared" ref="P71:P73" si="51">30/J71</f>
        <v>6.7114093959731544</v>
      </c>
      <c r="Q71" s="36">
        <f t="shared" ref="Q71:Q73" si="52">30/M71</f>
        <v>9.5238095238095219</v>
      </c>
      <c r="R71" s="36">
        <f t="shared" ref="R71:R73" si="53">20/N71</f>
        <v>9.3457943925233664</v>
      </c>
      <c r="S71" s="36">
        <f t="shared" ref="S71:S73" si="54">20/O71</f>
        <v>9.1324200913242031</v>
      </c>
    </row>
    <row r="72" spans="1:19" ht="19" customHeight="1">
      <c r="A72" s="11">
        <v>5</v>
      </c>
      <c r="B72" s="8">
        <v>7</v>
      </c>
      <c r="C72" s="8">
        <v>58</v>
      </c>
      <c r="D72" s="14" t="s">
        <v>149</v>
      </c>
      <c r="E72" s="15" t="s">
        <v>150</v>
      </c>
      <c r="F72" s="8">
        <v>-97</v>
      </c>
      <c r="G72" s="14" t="s">
        <v>47</v>
      </c>
      <c r="H72" s="16">
        <v>12.21</v>
      </c>
      <c r="I72" s="6"/>
      <c r="J72" s="28">
        <v>4.5599999999999996</v>
      </c>
      <c r="K72" s="8">
        <v>7.81</v>
      </c>
      <c r="L72" s="24">
        <v>9.98</v>
      </c>
      <c r="M72" s="8">
        <f t="shared" si="45"/>
        <v>3.25</v>
      </c>
      <c r="N72" s="16">
        <f t="shared" si="45"/>
        <v>2.1700000000000008</v>
      </c>
      <c r="O72" s="16">
        <f t="shared" si="46"/>
        <v>2.2300000000000004</v>
      </c>
      <c r="P72" s="36">
        <f t="shared" si="51"/>
        <v>6.5789473684210531</v>
      </c>
      <c r="Q72" s="36">
        <f t="shared" si="52"/>
        <v>9.2307692307692299</v>
      </c>
      <c r="R72" s="36">
        <f t="shared" si="53"/>
        <v>9.2165898617511495</v>
      </c>
      <c r="S72" s="36">
        <f t="shared" si="54"/>
        <v>8.9686098654708495</v>
      </c>
    </row>
    <row r="73" spans="1:19" ht="19" customHeight="1">
      <c r="A73" s="11">
        <v>6</v>
      </c>
      <c r="B73" s="8">
        <v>8</v>
      </c>
      <c r="C73" s="8">
        <v>98</v>
      </c>
      <c r="D73" s="14" t="s">
        <v>151</v>
      </c>
      <c r="E73" s="14" t="s">
        <v>152</v>
      </c>
      <c r="F73" s="8">
        <v>-97</v>
      </c>
      <c r="G73" s="14" t="s">
        <v>91</v>
      </c>
      <c r="H73" s="16">
        <v>12.25</v>
      </c>
      <c r="I73" s="6"/>
      <c r="J73" s="28">
        <v>4.5999999999999996</v>
      </c>
      <c r="K73" s="8">
        <v>7.84</v>
      </c>
      <c r="L73" s="24">
        <v>10.01</v>
      </c>
      <c r="M73" s="8">
        <f t="shared" si="45"/>
        <v>3.24</v>
      </c>
      <c r="N73" s="16">
        <f t="shared" si="45"/>
        <v>2.17</v>
      </c>
      <c r="O73" s="16">
        <f t="shared" si="46"/>
        <v>2.2400000000000002</v>
      </c>
      <c r="P73" s="36">
        <f t="shared" si="51"/>
        <v>6.5217391304347831</v>
      </c>
      <c r="Q73" s="36">
        <f t="shared" si="52"/>
        <v>9.2592592592592595</v>
      </c>
      <c r="R73" s="36">
        <f t="shared" si="53"/>
        <v>9.216589861751153</v>
      </c>
      <c r="S73" s="36">
        <f t="shared" si="54"/>
        <v>8.928571428571427</v>
      </c>
    </row>
    <row r="74" spans="1:19" ht="19" customHeight="1">
      <c r="A74" s="11">
        <v>7</v>
      </c>
      <c r="B74" s="8">
        <v>3</v>
      </c>
      <c r="C74" s="8">
        <v>45</v>
      </c>
      <c r="D74" s="14" t="s">
        <v>48</v>
      </c>
      <c r="E74" s="15" t="s">
        <v>153</v>
      </c>
      <c r="F74" s="8">
        <v>-85</v>
      </c>
      <c r="G74" s="14" t="s">
        <v>154</v>
      </c>
      <c r="H74" s="8" t="s">
        <v>58</v>
      </c>
      <c r="I74" s="6"/>
      <c r="J74" s="29"/>
      <c r="K74" s="24"/>
      <c r="L74" s="24"/>
      <c r="M74" s="24"/>
      <c r="N74" s="24"/>
      <c r="O74" s="24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tabSelected="1" topLeftCell="D1" workbookViewId="0">
      <selection activeCell="I8" sqref="I8"/>
    </sheetView>
  </sheetViews>
  <sheetFormatPr baseColWidth="10" defaultColWidth="9.375" defaultRowHeight="15" customHeight="1" x14ac:dyDescent="0"/>
  <cols>
    <col min="1" max="1" width="9.375" style="19" customWidth="1"/>
    <col min="2" max="2" width="4.875" style="19" customWidth="1"/>
    <col min="3" max="5" width="9.375" style="19" customWidth="1"/>
    <col min="6" max="6" width="3.375" style="19" customWidth="1"/>
    <col min="7" max="7" width="19" style="19" customWidth="1"/>
    <col min="8" max="8" width="7.125" style="19" customWidth="1"/>
    <col min="9" max="9" width="10.125" style="19" customWidth="1"/>
    <col min="10" max="10" width="5.875" style="25" customWidth="1"/>
    <col min="11" max="11" width="6.5" style="19" customWidth="1"/>
    <col min="12" max="12" width="7.375" style="19" customWidth="1"/>
    <col min="13" max="13" width="8.375" style="19" bestFit="1" customWidth="1"/>
    <col min="14" max="14" width="7.5" style="19" customWidth="1"/>
    <col min="15" max="255" width="9.375" style="19" customWidth="1"/>
  </cols>
  <sheetData>
    <row r="1" spans="1:18" ht="19" customHeight="1">
      <c r="A1" s="2" t="s">
        <v>155</v>
      </c>
      <c r="B1" s="4"/>
      <c r="C1" s="4"/>
      <c r="D1" s="5"/>
      <c r="E1" s="6"/>
      <c r="F1" s="4"/>
      <c r="G1" s="7" t="s">
        <v>1</v>
      </c>
      <c r="H1" s="8">
        <v>2.4</v>
      </c>
      <c r="I1" s="20"/>
      <c r="J1" s="21"/>
      <c r="K1" s="21"/>
      <c r="L1" s="6"/>
      <c r="M1" s="6"/>
      <c r="N1" s="6"/>
    </row>
    <row r="2" spans="1:18" ht="19" customHeight="1">
      <c r="A2" s="12" t="s">
        <v>2</v>
      </c>
      <c r="B2" s="11" t="s">
        <v>3</v>
      </c>
      <c r="C2" s="11" t="s">
        <v>4</v>
      </c>
      <c r="D2" s="12" t="s">
        <v>5</v>
      </c>
      <c r="E2" s="12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38" t="s">
        <v>227</v>
      </c>
      <c r="P2" s="39" t="s">
        <v>228</v>
      </c>
      <c r="Q2" s="39" t="s">
        <v>229</v>
      </c>
      <c r="R2" s="39" t="s">
        <v>230</v>
      </c>
    </row>
    <row r="3" spans="1:18" ht="19" customHeight="1">
      <c r="A3" s="11">
        <v>1</v>
      </c>
      <c r="B3" s="8">
        <v>4</v>
      </c>
      <c r="C3" s="8">
        <v>102</v>
      </c>
      <c r="D3" s="14" t="s">
        <v>156</v>
      </c>
      <c r="E3" s="14" t="s">
        <v>157</v>
      </c>
      <c r="F3" s="8">
        <v>-96</v>
      </c>
      <c r="G3" s="14" t="s">
        <v>158</v>
      </c>
      <c r="H3" s="16">
        <v>12.6</v>
      </c>
      <c r="I3" s="8">
        <v>4.63</v>
      </c>
      <c r="J3" s="16">
        <v>8</v>
      </c>
      <c r="K3" s="8">
        <v>10.26</v>
      </c>
      <c r="L3" s="8">
        <f>SUM(J3-I3)</f>
        <v>3.37</v>
      </c>
      <c r="M3" s="16">
        <f>K3-J3</f>
        <v>2.2599999999999998</v>
      </c>
      <c r="N3" s="16">
        <f>H3-K3</f>
        <v>2.34</v>
      </c>
      <c r="O3" s="36">
        <f>30/I3</f>
        <v>6.4794816414686824</v>
      </c>
      <c r="P3" s="36">
        <f>30/L3</f>
        <v>8.9020771513353107</v>
      </c>
      <c r="Q3" s="36">
        <f>20/M3</f>
        <v>8.8495575221238951</v>
      </c>
      <c r="R3" s="36">
        <f>20/N3</f>
        <v>8.5470085470085468</v>
      </c>
    </row>
    <row r="4" spans="1:18" ht="19" customHeight="1">
      <c r="A4" s="11">
        <v>2</v>
      </c>
      <c r="B4" s="8">
        <v>3</v>
      </c>
      <c r="C4" s="8">
        <v>97</v>
      </c>
      <c r="D4" s="14" t="s">
        <v>159</v>
      </c>
      <c r="E4" s="14" t="s">
        <v>160</v>
      </c>
      <c r="F4" s="8">
        <v>-95</v>
      </c>
      <c r="G4" s="14" t="s">
        <v>161</v>
      </c>
      <c r="H4" s="16">
        <v>12.68</v>
      </c>
      <c r="I4" s="8">
        <v>4.5599999999999996</v>
      </c>
      <c r="J4" s="8">
        <v>7.91</v>
      </c>
      <c r="K4" s="8">
        <v>10.23</v>
      </c>
      <c r="L4" s="8">
        <f>SUM(J4-I4)</f>
        <v>3.3500000000000005</v>
      </c>
      <c r="M4" s="16">
        <f t="shared" ref="M4:M5" si="0">K4-J4</f>
        <v>2.3200000000000003</v>
      </c>
      <c r="N4" s="16">
        <f t="shared" ref="N4:N6" si="1">H4-K4</f>
        <v>2.4499999999999993</v>
      </c>
      <c r="O4" s="36">
        <f t="shared" ref="O4:O6" si="2">30/I4</f>
        <v>6.5789473684210531</v>
      </c>
      <c r="P4" s="36">
        <f t="shared" ref="P4:P6" si="3">30/L4</f>
        <v>8.9552238805970141</v>
      </c>
      <c r="Q4" s="36">
        <f t="shared" ref="Q4:Q6" si="4">20/M4</f>
        <v>8.6206896551724128</v>
      </c>
      <c r="R4" s="36">
        <f t="shared" ref="R4:R6" si="5">20/N4</f>
        <v>8.1632653061224509</v>
      </c>
    </row>
    <row r="5" spans="1:18" ht="19" customHeight="1">
      <c r="A5" s="11">
        <v>3</v>
      </c>
      <c r="B5" s="8">
        <v>5</v>
      </c>
      <c r="C5" s="8">
        <v>134</v>
      </c>
      <c r="D5" s="14" t="s">
        <v>162</v>
      </c>
      <c r="E5" s="14" t="s">
        <v>163</v>
      </c>
      <c r="F5" s="8">
        <v>-94</v>
      </c>
      <c r="G5" s="14" t="s">
        <v>91</v>
      </c>
      <c r="H5" s="16">
        <v>13.06</v>
      </c>
      <c r="I5" s="8">
        <v>4.74</v>
      </c>
      <c r="J5" s="8">
        <v>8.2100000000000009</v>
      </c>
      <c r="K5" s="8">
        <v>10.59</v>
      </c>
      <c r="L5" s="8">
        <f>SUM(J5-I5)</f>
        <v>3.4700000000000006</v>
      </c>
      <c r="M5" s="16">
        <f t="shared" si="0"/>
        <v>2.379999999999999</v>
      </c>
      <c r="N5" s="16">
        <f t="shared" si="1"/>
        <v>2.4700000000000006</v>
      </c>
      <c r="O5" s="36">
        <f t="shared" si="2"/>
        <v>6.3291139240506329</v>
      </c>
      <c r="P5" s="36">
        <f t="shared" si="3"/>
        <v>8.6455331412103735</v>
      </c>
      <c r="Q5" s="36">
        <f t="shared" si="4"/>
        <v>8.403361344537819</v>
      </c>
      <c r="R5" s="36">
        <f t="shared" si="5"/>
        <v>8.0971659919028323</v>
      </c>
    </row>
    <row r="6" spans="1:18" ht="19" customHeight="1">
      <c r="A6" s="11">
        <v>4</v>
      </c>
      <c r="B6" s="8">
        <v>6</v>
      </c>
      <c r="C6" s="8">
        <v>105</v>
      </c>
      <c r="D6" s="14" t="s">
        <v>164</v>
      </c>
      <c r="E6" s="14" t="s">
        <v>165</v>
      </c>
      <c r="F6" s="8">
        <v>-70</v>
      </c>
      <c r="G6" s="14" t="s">
        <v>44</v>
      </c>
      <c r="H6" s="16">
        <v>13.16</v>
      </c>
      <c r="I6" s="8">
        <v>4.7300000000000004</v>
      </c>
      <c r="J6" s="8">
        <v>8.24</v>
      </c>
      <c r="K6" s="8">
        <v>10.65</v>
      </c>
      <c r="L6" s="8">
        <f>SUM(J6-I6)</f>
        <v>3.51</v>
      </c>
      <c r="M6" s="16">
        <f>K6-J6</f>
        <v>2.41</v>
      </c>
      <c r="N6" s="16">
        <f t="shared" si="1"/>
        <v>2.5099999999999998</v>
      </c>
      <c r="O6" s="36">
        <f t="shared" si="2"/>
        <v>6.3424947145877368</v>
      </c>
      <c r="P6" s="36">
        <f t="shared" si="3"/>
        <v>8.5470085470085468</v>
      </c>
      <c r="Q6" s="36">
        <f t="shared" si="4"/>
        <v>8.2987551867219906</v>
      </c>
      <c r="R6" s="36">
        <f t="shared" si="5"/>
        <v>7.9681274900398416</v>
      </c>
    </row>
    <row r="7" spans="1:18" ht="19" customHeight="1">
      <c r="A7" s="11">
        <v>5</v>
      </c>
      <c r="B7" s="8">
        <v>2</v>
      </c>
      <c r="C7" s="8">
        <v>132</v>
      </c>
      <c r="D7" s="15" t="s">
        <v>166</v>
      </c>
      <c r="E7" s="15" t="s">
        <v>167</v>
      </c>
      <c r="F7" s="8">
        <v>-96</v>
      </c>
      <c r="G7" s="15" t="s">
        <v>168</v>
      </c>
      <c r="H7" s="8" t="s">
        <v>58</v>
      </c>
      <c r="I7" s="6"/>
      <c r="J7" s="24"/>
      <c r="K7" s="6"/>
      <c r="L7" s="6"/>
      <c r="M7" s="6"/>
      <c r="N7" s="16"/>
    </row>
    <row r="8" spans="1:18" ht="19" customHeight="1">
      <c r="A8" s="5"/>
      <c r="B8" s="4"/>
      <c r="C8" s="4"/>
      <c r="D8" s="17"/>
      <c r="E8" s="17"/>
      <c r="F8" s="4"/>
      <c r="G8" s="5"/>
      <c r="H8" s="5"/>
      <c r="I8" s="6"/>
      <c r="J8" s="34"/>
      <c r="K8" s="6"/>
      <c r="L8" s="6"/>
      <c r="M8" s="6"/>
      <c r="N8" s="16"/>
    </row>
    <row r="9" spans="1:18" ht="19" customHeight="1">
      <c r="A9" s="2" t="s">
        <v>169</v>
      </c>
      <c r="B9" s="4"/>
      <c r="C9" s="4"/>
      <c r="D9" s="5"/>
      <c r="E9" s="6"/>
      <c r="F9" s="4"/>
      <c r="G9" s="7" t="s">
        <v>1</v>
      </c>
      <c r="H9" s="8">
        <v>0.7</v>
      </c>
      <c r="I9" s="20"/>
      <c r="J9" s="20"/>
      <c r="K9" s="21"/>
      <c r="L9" s="6"/>
      <c r="M9" s="6"/>
      <c r="N9" s="16"/>
    </row>
    <row r="10" spans="1:18" ht="19" customHeight="1">
      <c r="A10" s="12" t="s">
        <v>2</v>
      </c>
      <c r="B10" s="11" t="s">
        <v>3</v>
      </c>
      <c r="C10" s="11" t="s">
        <v>4</v>
      </c>
      <c r="D10" s="12" t="s">
        <v>5</v>
      </c>
      <c r="E10" s="12" t="s">
        <v>6</v>
      </c>
      <c r="F10" s="11" t="s">
        <v>7</v>
      </c>
      <c r="G10" s="12" t="s">
        <v>8</v>
      </c>
      <c r="H10" s="11" t="s">
        <v>9</v>
      </c>
      <c r="I10" s="11" t="s">
        <v>10</v>
      </c>
      <c r="J10" s="13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  <c r="O10" s="38" t="s">
        <v>227</v>
      </c>
      <c r="P10" s="39" t="s">
        <v>228</v>
      </c>
      <c r="Q10" s="39" t="s">
        <v>229</v>
      </c>
      <c r="R10" s="39" t="s">
        <v>230</v>
      </c>
    </row>
    <row r="11" spans="1:18" ht="19" customHeight="1">
      <c r="A11" s="11">
        <v>1</v>
      </c>
      <c r="B11" s="8">
        <v>4</v>
      </c>
      <c r="C11" s="8">
        <v>79</v>
      </c>
      <c r="D11" s="14" t="s">
        <v>170</v>
      </c>
      <c r="E11" s="14" t="s">
        <v>171</v>
      </c>
      <c r="F11" s="8">
        <v>-92</v>
      </c>
      <c r="G11" s="14" t="s">
        <v>104</v>
      </c>
      <c r="H11" s="16">
        <v>12.13</v>
      </c>
      <c r="I11" s="8">
        <v>4.42</v>
      </c>
      <c r="J11" s="16">
        <v>7.66</v>
      </c>
      <c r="K11" s="8">
        <v>9.8699999999999992</v>
      </c>
      <c r="L11" s="16">
        <f t="shared" ref="L11:L17" si="6">SUM(J11-I11)</f>
        <v>3.24</v>
      </c>
      <c r="M11" s="16">
        <f>K11-J11</f>
        <v>2.2099999999999991</v>
      </c>
      <c r="N11" s="16">
        <f>H11-K11</f>
        <v>2.2600000000000016</v>
      </c>
      <c r="O11" s="36">
        <f>30/I11</f>
        <v>6.7873303167420813</v>
      </c>
      <c r="P11" s="36">
        <f>30/L11</f>
        <v>9.2592592592592595</v>
      </c>
      <c r="Q11" s="36">
        <f>20/M11</f>
        <v>9.049773755656112</v>
      </c>
      <c r="R11" s="36">
        <f>20/N11</f>
        <v>8.849557522123888</v>
      </c>
    </row>
    <row r="12" spans="1:18" ht="19" customHeight="1">
      <c r="A12" s="11">
        <v>2</v>
      </c>
      <c r="B12" s="8">
        <v>5</v>
      </c>
      <c r="C12" s="8">
        <v>90</v>
      </c>
      <c r="D12" s="14" t="s">
        <v>172</v>
      </c>
      <c r="E12" s="14" t="s">
        <v>173</v>
      </c>
      <c r="F12" s="8">
        <v>-89</v>
      </c>
      <c r="G12" s="14" t="s">
        <v>174</v>
      </c>
      <c r="H12" s="16">
        <v>12.17</v>
      </c>
      <c r="I12" s="8">
        <v>4.5599999999999996</v>
      </c>
      <c r="J12" s="16">
        <v>7.81</v>
      </c>
      <c r="K12" s="8">
        <v>9.9700000000000006</v>
      </c>
      <c r="L12" s="16">
        <f t="shared" si="6"/>
        <v>3.25</v>
      </c>
      <c r="M12" s="16">
        <f t="shared" ref="M12:M13" si="7">K12-J12</f>
        <v>2.160000000000001</v>
      </c>
      <c r="N12" s="16">
        <f t="shared" ref="N12:N17" si="8">H12-K12</f>
        <v>2.1999999999999993</v>
      </c>
      <c r="O12" s="36">
        <f t="shared" ref="O12:O17" si="9">30/I12</f>
        <v>6.5789473684210531</v>
      </c>
      <c r="P12" s="36">
        <f t="shared" ref="P12:P17" si="10">30/L12</f>
        <v>9.2307692307692299</v>
      </c>
      <c r="Q12" s="36">
        <f t="shared" ref="Q12:Q17" si="11">20/M12</f>
        <v>9.2592592592592542</v>
      </c>
      <c r="R12" s="36">
        <f t="shared" ref="R12:R17" si="12">20/N12</f>
        <v>9.0909090909090935</v>
      </c>
    </row>
    <row r="13" spans="1:18" ht="19" customHeight="1">
      <c r="A13" s="11">
        <v>3</v>
      </c>
      <c r="B13" s="8">
        <v>3</v>
      </c>
      <c r="C13" s="8">
        <v>83</v>
      </c>
      <c r="D13" s="14" t="s">
        <v>175</v>
      </c>
      <c r="E13" s="14" t="s">
        <v>176</v>
      </c>
      <c r="F13" s="8">
        <v>-90</v>
      </c>
      <c r="G13" s="14" t="s">
        <v>177</v>
      </c>
      <c r="H13" s="16">
        <v>12.18</v>
      </c>
      <c r="I13" s="16">
        <v>4.5</v>
      </c>
      <c r="J13" s="16">
        <v>7.76</v>
      </c>
      <c r="K13" s="8">
        <v>9.94</v>
      </c>
      <c r="L13" s="16">
        <f t="shared" si="6"/>
        <v>3.26</v>
      </c>
      <c r="M13" s="16">
        <f t="shared" si="7"/>
        <v>2.1799999999999997</v>
      </c>
      <c r="N13" s="16">
        <f t="shared" si="8"/>
        <v>2.2400000000000002</v>
      </c>
      <c r="O13" s="36">
        <f t="shared" si="9"/>
        <v>6.666666666666667</v>
      </c>
      <c r="P13" s="36">
        <f t="shared" si="10"/>
        <v>9.2024539877300615</v>
      </c>
      <c r="Q13" s="36">
        <f t="shared" si="11"/>
        <v>9.1743119266055064</v>
      </c>
      <c r="R13" s="36">
        <f t="shared" si="12"/>
        <v>8.928571428571427</v>
      </c>
    </row>
    <row r="14" spans="1:18" ht="19" customHeight="1">
      <c r="A14" s="11">
        <v>4</v>
      </c>
      <c r="B14" s="8">
        <v>6</v>
      </c>
      <c r="C14" s="8">
        <v>82</v>
      </c>
      <c r="D14" s="14" t="s">
        <v>178</v>
      </c>
      <c r="E14" s="14" t="s">
        <v>179</v>
      </c>
      <c r="F14" s="8">
        <v>-93</v>
      </c>
      <c r="G14" s="14" t="s">
        <v>180</v>
      </c>
      <c r="H14" s="16">
        <v>12.22</v>
      </c>
      <c r="I14" s="8">
        <v>4.6100000000000003</v>
      </c>
      <c r="J14" s="16">
        <v>7.81</v>
      </c>
      <c r="K14" s="8">
        <v>9.99</v>
      </c>
      <c r="L14" s="16">
        <f t="shared" si="6"/>
        <v>3.1999999999999993</v>
      </c>
      <c r="M14" s="16">
        <f>K14-J14</f>
        <v>2.1800000000000006</v>
      </c>
      <c r="N14" s="16">
        <f t="shared" si="8"/>
        <v>2.2300000000000004</v>
      </c>
      <c r="O14" s="36">
        <f t="shared" si="9"/>
        <v>6.5075921908893708</v>
      </c>
      <c r="P14" s="36">
        <f t="shared" si="10"/>
        <v>9.3750000000000018</v>
      </c>
      <c r="Q14" s="36">
        <f t="shared" si="11"/>
        <v>9.1743119266055029</v>
      </c>
      <c r="R14" s="36">
        <f t="shared" si="12"/>
        <v>8.9686098654708495</v>
      </c>
    </row>
    <row r="15" spans="1:18" ht="19" customHeight="1">
      <c r="A15" s="11">
        <v>5</v>
      </c>
      <c r="B15" s="8">
        <v>2</v>
      </c>
      <c r="C15" s="8">
        <v>133</v>
      </c>
      <c r="D15" s="14" t="s">
        <v>181</v>
      </c>
      <c r="E15" s="14" t="s">
        <v>182</v>
      </c>
      <c r="F15" s="8">
        <v>-97</v>
      </c>
      <c r="G15" s="14" t="s">
        <v>91</v>
      </c>
      <c r="H15" s="16">
        <v>12.4</v>
      </c>
      <c r="I15" s="8">
        <v>4.5599999999999996</v>
      </c>
      <c r="J15" s="16">
        <v>7.86</v>
      </c>
      <c r="K15" s="8">
        <v>10.11</v>
      </c>
      <c r="L15" s="16">
        <f t="shared" si="6"/>
        <v>3.3000000000000007</v>
      </c>
      <c r="M15" s="16">
        <f>K15-J15</f>
        <v>2.2499999999999991</v>
      </c>
      <c r="N15" s="16">
        <f t="shared" si="8"/>
        <v>2.2900000000000009</v>
      </c>
      <c r="O15" s="36">
        <f t="shared" si="9"/>
        <v>6.5789473684210531</v>
      </c>
      <c r="P15" s="36">
        <f t="shared" si="10"/>
        <v>9.0909090909090882</v>
      </c>
      <c r="Q15" s="36">
        <f t="shared" si="11"/>
        <v>8.8888888888888928</v>
      </c>
      <c r="R15" s="36">
        <f t="shared" si="12"/>
        <v>8.7336244541484689</v>
      </c>
    </row>
    <row r="16" spans="1:18" ht="19" customHeight="1">
      <c r="A16" s="11">
        <v>6</v>
      </c>
      <c r="B16" s="8">
        <v>8</v>
      </c>
      <c r="C16" s="8">
        <v>93</v>
      </c>
      <c r="D16" s="14" t="s">
        <v>183</v>
      </c>
      <c r="E16" s="14" t="s">
        <v>184</v>
      </c>
      <c r="F16" s="8">
        <v>-94</v>
      </c>
      <c r="G16" s="14" t="s">
        <v>161</v>
      </c>
      <c r="H16" s="16">
        <v>12.63</v>
      </c>
      <c r="I16" s="8">
        <v>4.6500000000000004</v>
      </c>
      <c r="J16" s="16">
        <v>7.99</v>
      </c>
      <c r="K16" s="8">
        <v>10.29</v>
      </c>
      <c r="L16" s="16">
        <f t="shared" si="6"/>
        <v>3.34</v>
      </c>
      <c r="M16" s="16">
        <f t="shared" ref="M16:M17" si="13">K16-J16</f>
        <v>2.2999999999999989</v>
      </c>
      <c r="N16" s="16">
        <f t="shared" si="8"/>
        <v>2.3400000000000016</v>
      </c>
      <c r="O16" s="36">
        <f t="shared" si="9"/>
        <v>6.4516129032258061</v>
      </c>
      <c r="P16" s="36">
        <f t="shared" si="10"/>
        <v>8.9820359281437128</v>
      </c>
      <c r="Q16" s="36">
        <f t="shared" si="11"/>
        <v>8.6956521739130483</v>
      </c>
      <c r="R16" s="36">
        <f t="shared" si="12"/>
        <v>8.5470085470085415</v>
      </c>
    </row>
    <row r="17" spans="1:18" ht="19" customHeight="1">
      <c r="A17" s="11">
        <v>7</v>
      </c>
      <c r="B17" s="8">
        <v>7</v>
      </c>
      <c r="C17" s="8">
        <v>101</v>
      </c>
      <c r="D17" s="14" t="s">
        <v>185</v>
      </c>
      <c r="E17" s="14" t="s">
        <v>186</v>
      </c>
      <c r="F17" s="8">
        <v>-96</v>
      </c>
      <c r="G17" s="14" t="s">
        <v>187</v>
      </c>
      <c r="H17" s="16">
        <v>12.67</v>
      </c>
      <c r="I17" s="8">
        <v>4.62</v>
      </c>
      <c r="J17" s="16">
        <v>7.98</v>
      </c>
      <c r="K17" s="8">
        <v>10.27</v>
      </c>
      <c r="L17" s="16">
        <f t="shared" si="6"/>
        <v>3.3600000000000003</v>
      </c>
      <c r="M17" s="16">
        <f t="shared" si="13"/>
        <v>2.2899999999999991</v>
      </c>
      <c r="N17" s="16">
        <f t="shared" si="8"/>
        <v>2.4000000000000004</v>
      </c>
      <c r="O17" s="36">
        <f t="shared" si="9"/>
        <v>6.4935064935064934</v>
      </c>
      <c r="P17" s="36">
        <f t="shared" si="10"/>
        <v>8.928571428571427</v>
      </c>
      <c r="Q17" s="36">
        <f t="shared" si="11"/>
        <v>8.7336244541484742</v>
      </c>
      <c r="R17" s="36">
        <f t="shared" si="12"/>
        <v>8.3333333333333321</v>
      </c>
    </row>
    <row r="18" spans="1:18" ht="19" customHeight="1">
      <c r="A18" s="11">
        <v>8</v>
      </c>
      <c r="B18" s="8">
        <v>1</v>
      </c>
      <c r="C18" s="8">
        <v>103</v>
      </c>
      <c r="D18" s="15" t="s">
        <v>188</v>
      </c>
      <c r="E18" s="15" t="s">
        <v>189</v>
      </c>
      <c r="F18" s="8">
        <v>-98</v>
      </c>
      <c r="G18" s="15" t="s">
        <v>133</v>
      </c>
      <c r="H18" s="8" t="s">
        <v>58</v>
      </c>
      <c r="I18" s="6"/>
      <c r="J18" s="24"/>
      <c r="K18" s="6"/>
      <c r="L18" s="6"/>
      <c r="M18" s="6"/>
      <c r="N18" s="16"/>
    </row>
    <row r="19" spans="1:18" ht="19" customHeight="1">
      <c r="A19" s="5"/>
      <c r="B19" s="5"/>
      <c r="C19" s="5"/>
      <c r="D19" s="5"/>
      <c r="E19" s="5"/>
      <c r="F19" s="4"/>
      <c r="G19" s="5"/>
      <c r="H19" s="4"/>
      <c r="I19" s="6"/>
      <c r="J19" s="34"/>
      <c r="K19" s="6"/>
      <c r="L19" s="6"/>
      <c r="M19" s="6"/>
      <c r="N19" s="16"/>
    </row>
    <row r="20" spans="1:18" ht="19" customHeight="1">
      <c r="A20" s="2" t="s">
        <v>190</v>
      </c>
      <c r="B20" s="4"/>
      <c r="C20" s="4"/>
      <c r="D20" s="5"/>
      <c r="E20" s="6"/>
      <c r="F20" s="4"/>
      <c r="G20" s="7" t="s">
        <v>1</v>
      </c>
      <c r="H20" s="22">
        <v>2.2999999999999998</v>
      </c>
      <c r="I20" s="20"/>
      <c r="J20" s="21"/>
      <c r="K20" s="21"/>
      <c r="L20" s="6"/>
      <c r="M20" s="6"/>
      <c r="N20" s="16"/>
    </row>
    <row r="21" spans="1:18" ht="19" customHeight="1">
      <c r="A21" s="12" t="s">
        <v>2</v>
      </c>
      <c r="B21" s="11" t="s">
        <v>3</v>
      </c>
      <c r="C21" s="11" t="s">
        <v>4</v>
      </c>
      <c r="D21" s="12" t="s">
        <v>5</v>
      </c>
      <c r="E21" s="12" t="s">
        <v>6</v>
      </c>
      <c r="F21" s="11" t="s">
        <v>7</v>
      </c>
      <c r="G21" s="12" t="s">
        <v>8</v>
      </c>
      <c r="H21" s="11" t="s">
        <v>9</v>
      </c>
      <c r="I21" s="11" t="s">
        <v>10</v>
      </c>
      <c r="J21" s="13" t="s">
        <v>11</v>
      </c>
      <c r="K21" s="11" t="s">
        <v>12</v>
      </c>
      <c r="L21" s="11" t="s">
        <v>13</v>
      </c>
      <c r="M21" s="11" t="s">
        <v>14</v>
      </c>
      <c r="N21" s="11" t="s">
        <v>15</v>
      </c>
      <c r="O21" s="38" t="s">
        <v>227</v>
      </c>
      <c r="P21" s="39" t="s">
        <v>228</v>
      </c>
      <c r="Q21" s="39" t="s">
        <v>229</v>
      </c>
      <c r="R21" s="39" t="s">
        <v>230</v>
      </c>
    </row>
    <row r="22" spans="1:18" ht="19" customHeight="1">
      <c r="A22" s="11">
        <v>1</v>
      </c>
      <c r="B22" s="8">
        <v>4</v>
      </c>
      <c r="C22" s="8">
        <v>125</v>
      </c>
      <c r="D22" s="15" t="s">
        <v>191</v>
      </c>
      <c r="E22" s="15" t="s">
        <v>192</v>
      </c>
      <c r="F22" s="8">
        <v>-89</v>
      </c>
      <c r="G22" s="14" t="s">
        <v>44</v>
      </c>
      <c r="H22" s="16">
        <v>11.99</v>
      </c>
      <c r="I22" s="8">
        <v>4.4400000000000004</v>
      </c>
      <c r="J22" s="8">
        <v>7.64</v>
      </c>
      <c r="K22" s="8">
        <v>9.7899999999999991</v>
      </c>
      <c r="L22" s="16">
        <f>SUM(J22-I22)</f>
        <v>3.1999999999999993</v>
      </c>
      <c r="M22" s="16">
        <f>K22-J22</f>
        <v>2.1499999999999995</v>
      </c>
      <c r="N22" s="16">
        <f>H22-K22</f>
        <v>2.2000000000000011</v>
      </c>
      <c r="O22" s="36">
        <f>30/I22</f>
        <v>6.7567567567567561</v>
      </c>
      <c r="P22" s="36">
        <f>30/L22</f>
        <v>9.3750000000000018</v>
      </c>
      <c r="Q22" s="36">
        <f>20/M22</f>
        <v>9.3023255813953512</v>
      </c>
      <c r="R22" s="36">
        <f>20/N22</f>
        <v>9.0909090909090864</v>
      </c>
    </row>
    <row r="23" spans="1:18" ht="19" customHeight="1">
      <c r="A23" s="11">
        <v>4</v>
      </c>
      <c r="B23" s="8">
        <v>7</v>
      </c>
      <c r="C23" s="8">
        <v>86</v>
      </c>
      <c r="D23" s="14" t="s">
        <v>193</v>
      </c>
      <c r="E23" s="14" t="s">
        <v>194</v>
      </c>
      <c r="F23" s="8">
        <v>-93</v>
      </c>
      <c r="G23" s="14" t="s">
        <v>195</v>
      </c>
      <c r="H23" s="16">
        <v>12.138</v>
      </c>
      <c r="I23" s="16">
        <v>4.51</v>
      </c>
      <c r="J23" s="8">
        <v>7.71</v>
      </c>
      <c r="K23" s="8">
        <v>9.8800000000000008</v>
      </c>
      <c r="L23" s="16">
        <f>SUM(J23-I23)</f>
        <v>3.2</v>
      </c>
      <c r="M23" s="16">
        <f t="shared" ref="M23:M24" si="14">K23-J23</f>
        <v>2.1700000000000008</v>
      </c>
      <c r="N23" s="16">
        <f t="shared" ref="N23:N26" si="15">H23-K23</f>
        <v>2.2579999999999991</v>
      </c>
      <c r="O23" s="36">
        <f t="shared" ref="O23:O26" si="16">30/I23</f>
        <v>6.6518847006651889</v>
      </c>
      <c r="P23" s="36">
        <f t="shared" ref="P23:P26" si="17">30/L23</f>
        <v>9.375</v>
      </c>
      <c r="Q23" s="36">
        <f t="shared" ref="Q23:Q26" si="18">20/M23</f>
        <v>9.2165898617511495</v>
      </c>
      <c r="R23" s="36">
        <f t="shared" ref="R23:R26" si="19">20/N23</f>
        <v>8.8573959255978778</v>
      </c>
    </row>
    <row r="24" spans="1:18" ht="19" customHeight="1">
      <c r="A24" s="11">
        <v>2</v>
      </c>
      <c r="B24" s="8">
        <v>6</v>
      </c>
      <c r="C24" s="8">
        <v>80</v>
      </c>
      <c r="D24" s="14" t="s">
        <v>196</v>
      </c>
      <c r="E24" s="14" t="s">
        <v>197</v>
      </c>
      <c r="F24" s="8">
        <v>-94</v>
      </c>
      <c r="G24" s="14" t="s">
        <v>83</v>
      </c>
      <c r="H24" s="16">
        <v>12.04</v>
      </c>
      <c r="I24" s="8">
        <v>4.54</v>
      </c>
      <c r="J24" s="8">
        <v>7.72</v>
      </c>
      <c r="K24" s="8">
        <v>9.8699999999999992</v>
      </c>
      <c r="L24" s="8">
        <f>SUM(J24-I24)</f>
        <v>3.1799999999999997</v>
      </c>
      <c r="M24" s="16">
        <f t="shared" si="14"/>
        <v>2.1499999999999995</v>
      </c>
      <c r="N24" s="16">
        <f t="shared" si="15"/>
        <v>2.17</v>
      </c>
      <c r="O24" s="36">
        <f t="shared" si="16"/>
        <v>6.607929515418502</v>
      </c>
      <c r="P24" s="36">
        <f t="shared" si="17"/>
        <v>9.433962264150944</v>
      </c>
      <c r="Q24" s="36">
        <f t="shared" si="18"/>
        <v>9.3023255813953512</v>
      </c>
      <c r="R24" s="36">
        <f t="shared" si="19"/>
        <v>9.216589861751153</v>
      </c>
    </row>
    <row r="25" spans="1:18" ht="19" customHeight="1">
      <c r="A25" s="11">
        <v>3</v>
      </c>
      <c r="B25" s="8">
        <v>2</v>
      </c>
      <c r="C25" s="8">
        <v>89</v>
      </c>
      <c r="D25" s="14" t="s">
        <v>198</v>
      </c>
      <c r="E25" s="14" t="s">
        <v>199</v>
      </c>
      <c r="F25" s="8">
        <v>-90</v>
      </c>
      <c r="G25" s="14" t="s">
        <v>200</v>
      </c>
      <c r="H25" s="16">
        <v>12.132</v>
      </c>
      <c r="I25" s="8">
        <v>4.5599999999999996</v>
      </c>
      <c r="J25" s="8">
        <v>7.77</v>
      </c>
      <c r="K25" s="16">
        <v>9.92</v>
      </c>
      <c r="L25" s="8">
        <f>SUM(J25-I25)</f>
        <v>3.21</v>
      </c>
      <c r="M25" s="16">
        <f>K25-J25</f>
        <v>2.1500000000000004</v>
      </c>
      <c r="N25" s="16">
        <f t="shared" si="15"/>
        <v>2.2119999999999997</v>
      </c>
      <c r="O25" s="36">
        <f t="shared" si="16"/>
        <v>6.5789473684210531</v>
      </c>
      <c r="P25" s="36">
        <f t="shared" si="17"/>
        <v>9.3457943925233646</v>
      </c>
      <c r="Q25" s="36">
        <f t="shared" si="18"/>
        <v>9.3023255813953476</v>
      </c>
      <c r="R25" s="36">
        <f t="shared" si="19"/>
        <v>9.0415913200723335</v>
      </c>
    </row>
    <row r="26" spans="1:18" ht="19" customHeight="1">
      <c r="A26" s="11">
        <v>5</v>
      </c>
      <c r="B26" s="8">
        <v>3</v>
      </c>
      <c r="C26" s="8">
        <v>92</v>
      </c>
      <c r="D26" s="14" t="s">
        <v>201</v>
      </c>
      <c r="E26" s="14" t="s">
        <v>202</v>
      </c>
      <c r="F26" s="8">
        <v>-93</v>
      </c>
      <c r="G26" s="14" t="s">
        <v>44</v>
      </c>
      <c r="H26" s="16">
        <v>12.23</v>
      </c>
      <c r="I26" s="8">
        <v>4.57</v>
      </c>
      <c r="J26" s="8">
        <v>7.8</v>
      </c>
      <c r="K26" s="8">
        <v>9.99</v>
      </c>
      <c r="L26" s="8">
        <f>SUM(J26-I26)</f>
        <v>3.2299999999999995</v>
      </c>
      <c r="M26" s="16">
        <f>K26-J26</f>
        <v>2.1900000000000004</v>
      </c>
      <c r="N26" s="16">
        <f t="shared" si="15"/>
        <v>2.2400000000000002</v>
      </c>
      <c r="O26" s="36">
        <f t="shared" si="16"/>
        <v>6.5645514223194743</v>
      </c>
      <c r="P26" s="36">
        <f t="shared" si="17"/>
        <v>9.2879256965944279</v>
      </c>
      <c r="Q26" s="36">
        <f t="shared" si="18"/>
        <v>9.1324200913241995</v>
      </c>
      <c r="R26" s="36">
        <f t="shared" si="19"/>
        <v>8.928571428571427</v>
      </c>
    </row>
    <row r="27" spans="1:18" ht="19" customHeight="1">
      <c r="A27" s="9"/>
      <c r="B27" s="4"/>
      <c r="C27" s="8">
        <v>87</v>
      </c>
      <c r="D27" s="14" t="s">
        <v>203</v>
      </c>
      <c r="E27" s="14" t="s">
        <v>204</v>
      </c>
      <c r="F27" s="8">
        <v>-95</v>
      </c>
      <c r="G27" s="14" t="s">
        <v>205</v>
      </c>
      <c r="H27" s="8" t="s">
        <v>58</v>
      </c>
      <c r="I27" s="6"/>
      <c r="J27" s="24"/>
      <c r="K27" s="6"/>
      <c r="L27" s="6"/>
      <c r="M27" s="16"/>
      <c r="N27" s="16"/>
      <c r="O27" s="36"/>
      <c r="P27" s="36"/>
      <c r="Q27" s="36"/>
      <c r="R27" s="36"/>
    </row>
    <row r="28" spans="1:18" ht="19" customHeight="1">
      <c r="A28" s="9"/>
      <c r="B28" s="23"/>
      <c r="C28" s="8">
        <v>88</v>
      </c>
      <c r="D28" s="14" t="s">
        <v>206</v>
      </c>
      <c r="E28" s="14" t="s">
        <v>207</v>
      </c>
      <c r="F28" s="8">
        <v>-85</v>
      </c>
      <c r="G28" s="14" t="s">
        <v>180</v>
      </c>
      <c r="H28" s="8" t="s">
        <v>58</v>
      </c>
      <c r="I28" s="6"/>
      <c r="J28" s="24"/>
      <c r="K28" s="6"/>
      <c r="L28" s="6"/>
      <c r="M28" s="16"/>
      <c r="N28" s="16"/>
      <c r="O28" s="36"/>
      <c r="P28" s="36"/>
      <c r="Q28" s="36"/>
      <c r="R28" s="36"/>
    </row>
    <row r="29" spans="1:18" ht="19" customHeight="1">
      <c r="A29" s="5"/>
      <c r="B29" s="4"/>
      <c r="C29" s="4"/>
      <c r="D29" s="5"/>
      <c r="E29" s="5"/>
      <c r="F29" s="4"/>
      <c r="G29" s="5"/>
      <c r="H29" s="5"/>
      <c r="I29" s="6"/>
      <c r="J29" s="34"/>
      <c r="K29" s="6"/>
      <c r="L29" s="6"/>
      <c r="M29" s="6"/>
      <c r="N29" s="16"/>
    </row>
    <row r="30" spans="1:18" ht="19" customHeight="1">
      <c r="A30" s="2" t="s">
        <v>208</v>
      </c>
      <c r="B30" s="4"/>
      <c r="C30" s="4"/>
      <c r="D30" s="5"/>
      <c r="E30" s="6"/>
      <c r="F30" s="4"/>
      <c r="G30" s="7" t="s">
        <v>1</v>
      </c>
      <c r="H30" s="8">
        <v>1.2</v>
      </c>
      <c r="I30" s="20"/>
      <c r="J30" s="21"/>
      <c r="K30" s="21"/>
      <c r="L30" s="6"/>
      <c r="M30" s="6"/>
      <c r="N30" s="16"/>
    </row>
    <row r="31" spans="1:18" ht="19" customHeight="1">
      <c r="A31" s="12" t="s">
        <v>2</v>
      </c>
      <c r="B31" s="11" t="s">
        <v>3</v>
      </c>
      <c r="C31" s="11" t="s">
        <v>4</v>
      </c>
      <c r="D31" s="12" t="s">
        <v>5</v>
      </c>
      <c r="E31" s="12" t="s">
        <v>6</v>
      </c>
      <c r="F31" s="11" t="s">
        <v>7</v>
      </c>
      <c r="G31" s="12" t="s">
        <v>8</v>
      </c>
      <c r="H31" s="11" t="s">
        <v>9</v>
      </c>
      <c r="I31" s="11" t="s">
        <v>209</v>
      </c>
      <c r="J31" s="13" t="s">
        <v>11</v>
      </c>
      <c r="K31" s="11" t="s">
        <v>12</v>
      </c>
      <c r="L31" s="11" t="s">
        <v>13</v>
      </c>
      <c r="M31" s="11" t="s">
        <v>14</v>
      </c>
      <c r="N31" s="11" t="s">
        <v>15</v>
      </c>
      <c r="O31" s="38" t="s">
        <v>227</v>
      </c>
      <c r="P31" s="39" t="s">
        <v>228</v>
      </c>
      <c r="Q31" s="39" t="s">
        <v>229</v>
      </c>
      <c r="R31" s="39" t="s">
        <v>230</v>
      </c>
    </row>
    <row r="32" spans="1:18" ht="19" customHeight="1">
      <c r="A32" s="11">
        <v>1</v>
      </c>
      <c r="B32" s="8">
        <v>3</v>
      </c>
      <c r="C32" s="8">
        <v>72</v>
      </c>
      <c r="D32" s="14" t="s">
        <v>210</v>
      </c>
      <c r="E32" s="14" t="s">
        <v>211</v>
      </c>
      <c r="F32" s="8">
        <v>-94</v>
      </c>
      <c r="G32" s="14" t="s">
        <v>18</v>
      </c>
      <c r="H32" s="8">
        <v>11.24</v>
      </c>
      <c r="I32" s="16">
        <v>4.2</v>
      </c>
      <c r="J32" s="8">
        <v>7.17</v>
      </c>
      <c r="K32" s="8">
        <v>9.16</v>
      </c>
      <c r="L32" s="16">
        <f t="shared" ref="L32:L39" si="20">SUM(J32-I32)</f>
        <v>2.9699999999999998</v>
      </c>
      <c r="M32" s="16">
        <f>K32-J32</f>
        <v>1.9900000000000002</v>
      </c>
      <c r="N32" s="16">
        <f>H32-K32</f>
        <v>2.08</v>
      </c>
      <c r="O32" s="36">
        <f>30/I32</f>
        <v>7.1428571428571423</v>
      </c>
      <c r="P32" s="36">
        <f>30/L32</f>
        <v>10.101010101010102</v>
      </c>
      <c r="Q32" s="36">
        <f>20/M32</f>
        <v>10.050251256281406</v>
      </c>
      <c r="R32" s="36">
        <f>20/N32</f>
        <v>9.615384615384615</v>
      </c>
    </row>
    <row r="33" spans="1:18" ht="19" customHeight="1">
      <c r="A33" s="11">
        <v>2</v>
      </c>
      <c r="B33" s="8">
        <v>5</v>
      </c>
      <c r="C33" s="8">
        <v>70</v>
      </c>
      <c r="D33" s="14" t="s">
        <v>212</v>
      </c>
      <c r="E33" s="14" t="s">
        <v>213</v>
      </c>
      <c r="F33" s="8">
        <v>-88</v>
      </c>
      <c r="G33" s="14" t="s">
        <v>23</v>
      </c>
      <c r="H33" s="8">
        <v>11.32</v>
      </c>
      <c r="I33" s="8">
        <v>4.1900000000000004</v>
      </c>
      <c r="J33" s="8">
        <v>7.19</v>
      </c>
      <c r="K33" s="8">
        <v>9.2100000000000009</v>
      </c>
      <c r="L33" s="16">
        <f t="shared" si="20"/>
        <v>3</v>
      </c>
      <c r="M33" s="16">
        <f t="shared" ref="M33:M39" si="21">K33-J33</f>
        <v>2.0200000000000005</v>
      </c>
      <c r="N33" s="16">
        <f t="shared" ref="N33:N39" si="22">H33-K33</f>
        <v>2.1099999999999994</v>
      </c>
      <c r="O33" s="36">
        <f t="shared" ref="O33:O36" si="23">30/I33</f>
        <v>7.1599045346062047</v>
      </c>
      <c r="P33" s="36">
        <f t="shared" ref="P33:P36" si="24">30/L33</f>
        <v>10</v>
      </c>
      <c r="Q33" s="36">
        <f t="shared" ref="Q33:Q36" si="25">20/M33</f>
        <v>9.9009900990098991</v>
      </c>
      <c r="R33" s="36">
        <f t="shared" ref="R33:R36" si="26">20/N33</f>
        <v>9.4786729857819925</v>
      </c>
    </row>
    <row r="34" spans="1:18" ht="19" customHeight="1">
      <c r="A34" s="11">
        <v>3</v>
      </c>
      <c r="B34" s="8">
        <v>4</v>
      </c>
      <c r="C34" s="8">
        <v>69</v>
      </c>
      <c r="D34" s="14" t="s">
        <v>214</v>
      </c>
      <c r="E34" s="14" t="s">
        <v>215</v>
      </c>
      <c r="F34" s="8">
        <v>-92</v>
      </c>
      <c r="G34" s="14" t="s">
        <v>18</v>
      </c>
      <c r="H34" s="8">
        <v>11.34</v>
      </c>
      <c r="I34" s="8">
        <v>4.2300000000000004</v>
      </c>
      <c r="J34" s="8">
        <v>7.23</v>
      </c>
      <c r="K34" s="8">
        <v>9.25</v>
      </c>
      <c r="L34" s="16">
        <f t="shared" si="20"/>
        <v>3</v>
      </c>
      <c r="M34" s="16">
        <f t="shared" si="21"/>
        <v>2.0199999999999996</v>
      </c>
      <c r="N34" s="16">
        <f t="shared" si="22"/>
        <v>2.09</v>
      </c>
      <c r="O34" s="36">
        <f t="shared" si="23"/>
        <v>7.0921985815602833</v>
      </c>
      <c r="P34" s="36">
        <f t="shared" si="24"/>
        <v>10</v>
      </c>
      <c r="Q34" s="36">
        <f t="shared" si="25"/>
        <v>9.9009900990099027</v>
      </c>
      <c r="R34" s="36">
        <f t="shared" si="26"/>
        <v>9.5693779904306222</v>
      </c>
    </row>
    <row r="35" spans="1:18" ht="19" customHeight="1">
      <c r="A35" s="11">
        <v>4</v>
      </c>
      <c r="B35" s="8">
        <v>2</v>
      </c>
      <c r="C35" s="8">
        <v>81</v>
      </c>
      <c r="D35" s="14" t="s">
        <v>216</v>
      </c>
      <c r="E35" s="14" t="s">
        <v>217</v>
      </c>
      <c r="F35" s="8">
        <v>-89</v>
      </c>
      <c r="G35" s="14" t="s">
        <v>44</v>
      </c>
      <c r="H35" s="8">
        <v>11.83</v>
      </c>
      <c r="I35" s="8">
        <v>4.46</v>
      </c>
      <c r="J35" s="8">
        <v>7.59</v>
      </c>
      <c r="K35" s="8">
        <v>9.69</v>
      </c>
      <c r="L35" s="8">
        <f t="shared" si="20"/>
        <v>3.13</v>
      </c>
      <c r="M35" s="16">
        <f t="shared" si="21"/>
        <v>2.0999999999999996</v>
      </c>
      <c r="N35" s="16">
        <f t="shared" si="22"/>
        <v>2.1400000000000006</v>
      </c>
      <c r="O35" s="36">
        <f t="shared" si="23"/>
        <v>6.7264573991031389</v>
      </c>
      <c r="P35" s="36">
        <f t="shared" si="24"/>
        <v>9.5846645367412151</v>
      </c>
      <c r="Q35" s="36">
        <f t="shared" si="25"/>
        <v>9.5238095238095255</v>
      </c>
      <c r="R35" s="36">
        <f t="shared" si="26"/>
        <v>9.3457943925233629</v>
      </c>
    </row>
    <row r="36" spans="1:18" ht="19" customHeight="1">
      <c r="A36" s="11">
        <v>5</v>
      </c>
      <c r="B36" s="8">
        <v>7</v>
      </c>
      <c r="C36" s="8">
        <v>74</v>
      </c>
      <c r="D36" s="14" t="s">
        <v>218</v>
      </c>
      <c r="E36" s="14" t="s">
        <v>219</v>
      </c>
      <c r="F36" s="8">
        <v>-92</v>
      </c>
      <c r="G36" s="14" t="s">
        <v>154</v>
      </c>
      <c r="H36" s="8">
        <v>11.92</v>
      </c>
      <c r="I36" s="8">
        <v>4.43</v>
      </c>
      <c r="J36" s="8">
        <v>7.59</v>
      </c>
      <c r="K36" s="8">
        <v>9.73</v>
      </c>
      <c r="L36" s="8">
        <f t="shared" si="20"/>
        <v>3.16</v>
      </c>
      <c r="M36" s="16">
        <f t="shared" si="21"/>
        <v>2.1400000000000006</v>
      </c>
      <c r="N36" s="16">
        <f t="shared" si="22"/>
        <v>2.1899999999999995</v>
      </c>
      <c r="O36" s="36">
        <f t="shared" si="23"/>
        <v>6.772009029345373</v>
      </c>
      <c r="P36" s="36">
        <f t="shared" si="24"/>
        <v>9.4936708860759484</v>
      </c>
      <c r="Q36" s="36">
        <f t="shared" si="25"/>
        <v>9.3457943925233629</v>
      </c>
      <c r="R36" s="36">
        <f t="shared" si="26"/>
        <v>9.1324200913242031</v>
      </c>
    </row>
    <row r="37" spans="1:18" ht="19" customHeight="1">
      <c r="A37" s="11">
        <v>6</v>
      </c>
      <c r="B37" s="8">
        <v>6</v>
      </c>
      <c r="C37" s="8">
        <v>75</v>
      </c>
      <c r="D37" s="14" t="s">
        <v>220</v>
      </c>
      <c r="E37" s="14" t="s">
        <v>221</v>
      </c>
      <c r="F37" s="8">
        <v>-86</v>
      </c>
      <c r="G37" s="14" t="s">
        <v>96</v>
      </c>
      <c r="H37" s="8">
        <v>12.04</v>
      </c>
      <c r="I37" s="8">
        <v>4.59</v>
      </c>
      <c r="J37" s="8">
        <v>7.77</v>
      </c>
      <c r="K37" s="8">
        <v>9.8800000000000008</v>
      </c>
      <c r="L37" s="8">
        <f t="shared" si="20"/>
        <v>3.1799999999999997</v>
      </c>
      <c r="M37" s="16">
        <f t="shared" si="21"/>
        <v>2.1100000000000012</v>
      </c>
      <c r="N37" s="16">
        <f t="shared" si="22"/>
        <v>2.1599999999999984</v>
      </c>
      <c r="O37" s="36">
        <f>30/I37</f>
        <v>6.5359477124183005</v>
      </c>
      <c r="P37" s="36">
        <f>30/L37</f>
        <v>9.433962264150944</v>
      </c>
      <c r="Q37" s="36">
        <f>20/M37</f>
        <v>9.4786729857819854</v>
      </c>
      <c r="R37" s="36">
        <f>20/N37</f>
        <v>9.2592592592592666</v>
      </c>
    </row>
    <row r="38" spans="1:18" ht="19" customHeight="1">
      <c r="A38" s="11">
        <v>7</v>
      </c>
      <c r="B38" s="8">
        <v>1</v>
      </c>
      <c r="C38" s="8">
        <v>95</v>
      </c>
      <c r="D38" s="14" t="s">
        <v>222</v>
      </c>
      <c r="E38" s="14" t="s">
        <v>223</v>
      </c>
      <c r="F38" s="8">
        <v>-91</v>
      </c>
      <c r="G38" s="14" t="s">
        <v>38</v>
      </c>
      <c r="H38" s="8">
        <v>12.06</v>
      </c>
      <c r="I38" s="8">
        <v>4.4800000000000004</v>
      </c>
      <c r="J38" s="8">
        <v>7.71</v>
      </c>
      <c r="K38" s="8">
        <v>9.8699999999999992</v>
      </c>
      <c r="L38" s="8">
        <f t="shared" si="20"/>
        <v>3.2299999999999995</v>
      </c>
      <c r="M38" s="16">
        <f t="shared" si="21"/>
        <v>2.1599999999999993</v>
      </c>
      <c r="N38" s="16">
        <f t="shared" si="22"/>
        <v>2.1900000000000013</v>
      </c>
      <c r="O38" s="36">
        <f t="shared" ref="O38:O39" si="27">30/I38</f>
        <v>6.6964285714285712</v>
      </c>
      <c r="P38" s="36">
        <f t="shared" ref="P38:P39" si="28">30/L38</f>
        <v>9.2879256965944279</v>
      </c>
      <c r="Q38" s="36">
        <f t="shared" ref="Q38:Q39" si="29">20/M38</f>
        <v>9.2592592592592631</v>
      </c>
      <c r="R38" s="36">
        <f t="shared" ref="R38:R39" si="30">20/N38</f>
        <v>9.132420091324196</v>
      </c>
    </row>
    <row r="39" spans="1:18" ht="19" customHeight="1">
      <c r="A39" s="11">
        <v>8</v>
      </c>
      <c r="B39" s="8">
        <v>8</v>
      </c>
      <c r="C39" s="8">
        <v>91</v>
      </c>
      <c r="D39" s="14" t="s">
        <v>224</v>
      </c>
      <c r="E39" s="14" t="s">
        <v>225</v>
      </c>
      <c r="F39" s="8">
        <v>-95</v>
      </c>
      <c r="G39" s="14" t="s">
        <v>65</v>
      </c>
      <c r="H39" s="8">
        <v>12.07</v>
      </c>
      <c r="I39" s="8">
        <v>4.47</v>
      </c>
      <c r="J39" s="8">
        <v>7.65</v>
      </c>
      <c r="K39" s="16">
        <v>9.82</v>
      </c>
      <c r="L39" s="8">
        <f t="shared" si="20"/>
        <v>3.1800000000000006</v>
      </c>
      <c r="M39" s="16">
        <f t="shared" si="21"/>
        <v>2.17</v>
      </c>
      <c r="N39" s="16">
        <f t="shared" si="22"/>
        <v>2.25</v>
      </c>
      <c r="O39" s="36">
        <f t="shared" si="27"/>
        <v>6.7114093959731544</v>
      </c>
      <c r="P39" s="36">
        <f t="shared" si="28"/>
        <v>9.4339622641509422</v>
      </c>
      <c r="Q39" s="36">
        <f t="shared" si="29"/>
        <v>9.216589861751153</v>
      </c>
      <c r="R39" s="36">
        <f t="shared" si="30"/>
        <v>8.8888888888888893</v>
      </c>
    </row>
    <row r="40" spans="1:18" ht="19" customHeight="1">
      <c r="A40" s="9"/>
      <c r="B40" s="5"/>
      <c r="C40" s="8">
        <v>77</v>
      </c>
      <c r="D40" s="14" t="s">
        <v>206</v>
      </c>
      <c r="E40" s="14" t="s">
        <v>184</v>
      </c>
      <c r="F40" s="8">
        <v>-92</v>
      </c>
      <c r="G40" s="14" t="s">
        <v>180</v>
      </c>
      <c r="H40" s="8" t="s">
        <v>58</v>
      </c>
      <c r="I40" s="6"/>
      <c r="J40" s="24"/>
      <c r="K40" s="6"/>
      <c r="L40" s="6"/>
      <c r="M40" s="6"/>
      <c r="N40" s="6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100m men</vt:lpstr>
      <vt:lpstr>100m 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Håkan Andersson</cp:lastModifiedBy>
  <dcterms:created xsi:type="dcterms:W3CDTF">2014-07-22T18:41:59Z</dcterms:created>
  <dcterms:modified xsi:type="dcterms:W3CDTF">2014-11-02T08:06:42Z</dcterms:modified>
</cp:coreProperties>
</file>